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activeTab="4"/>
  </bookViews>
  <sheets>
    <sheet name="Тарифы ТЭ на ОТ" sheetId="1" r:id="rId1"/>
    <sheet name="Тарифы ТНос" sheetId="13" r:id="rId2"/>
    <sheet name="Тарифы откр.система" sheetId="14" r:id="rId3"/>
    <sheet name="Тарифы закр.система" sheetId="16" r:id="rId4"/>
    <sheet name="Тарифы все" sheetId="9" r:id="rId5"/>
  </sheets>
  <definedNames>
    <definedName name="_xlnm.Print_Area" localSheetId="0">'Тарифы ТЭ на ОТ'!$A$1:$T$19</definedName>
  </definedNames>
  <calcPr calcId="125725"/>
</workbook>
</file>

<file path=xl/calcChain.xml><?xml version="1.0" encoding="utf-8"?>
<calcChain xmlns="http://schemas.openxmlformats.org/spreadsheetml/2006/main">
  <c r="D16" i="13"/>
  <c r="E35" i="9" l="1"/>
  <c r="C35"/>
  <c r="I16" i="1" l="1"/>
  <c r="I15" i="9" s="1"/>
  <c r="G16" i="1"/>
  <c r="J15" i="9"/>
  <c r="H15"/>
  <c r="G15"/>
  <c r="I19" i="1" l="1"/>
  <c r="I11"/>
  <c r="J11" i="13" l="1"/>
  <c r="H11"/>
  <c r="G3" i="9" l="1"/>
  <c r="C4"/>
  <c r="E4"/>
  <c r="G4"/>
  <c r="I4"/>
  <c r="B7"/>
  <c r="C7"/>
  <c r="E7"/>
  <c r="H7"/>
  <c r="J7"/>
  <c r="B9"/>
  <c r="C9"/>
  <c r="E9"/>
  <c r="H9"/>
  <c r="J9"/>
  <c r="H10"/>
  <c r="J10"/>
  <c r="B12"/>
  <c r="C12"/>
  <c r="E12"/>
  <c r="H12"/>
  <c r="J12"/>
  <c r="H13"/>
  <c r="J13"/>
  <c r="H14"/>
  <c r="J14"/>
  <c r="B17"/>
  <c r="C17"/>
  <c r="E17"/>
  <c r="H17"/>
  <c r="J17"/>
  <c r="L67"/>
  <c r="J67"/>
  <c r="G67"/>
  <c r="E67"/>
  <c r="L66"/>
  <c r="J66"/>
  <c r="G66"/>
  <c r="E66"/>
  <c r="L57"/>
  <c r="J57"/>
  <c r="G57"/>
  <c r="E57"/>
  <c r="L55"/>
  <c r="J55"/>
  <c r="G55"/>
  <c r="E55"/>
  <c r="L54"/>
  <c r="J54"/>
  <c r="G54"/>
  <c r="E54"/>
  <c r="L53"/>
  <c r="J53"/>
  <c r="G53"/>
  <c r="E53"/>
  <c r="L52"/>
  <c r="J52"/>
  <c r="G52"/>
  <c r="E52"/>
  <c r="L49"/>
  <c r="J49"/>
  <c r="L48"/>
  <c r="J48"/>
  <c r="G48"/>
  <c r="E48"/>
  <c r="L47"/>
  <c r="J47"/>
  <c r="G47"/>
  <c r="E47"/>
  <c r="L45"/>
  <c r="J45"/>
  <c r="G45"/>
  <c r="E45"/>
  <c r="L44"/>
  <c r="J44"/>
  <c r="G44"/>
  <c r="E44"/>
  <c r="B27"/>
  <c r="J35"/>
  <c r="H35"/>
  <c r="J33"/>
  <c r="H33"/>
  <c r="E33"/>
  <c r="C33"/>
  <c r="J32"/>
  <c r="H32"/>
  <c r="E32"/>
  <c r="C32"/>
  <c r="J30"/>
  <c r="H30"/>
  <c r="J29"/>
  <c r="H29"/>
  <c r="E29"/>
  <c r="C29"/>
  <c r="J27"/>
  <c r="H27"/>
  <c r="E27"/>
  <c r="C27"/>
  <c r="B35"/>
  <c r="B32"/>
  <c r="B29"/>
  <c r="S19" i="14"/>
  <c r="J19"/>
  <c r="K55" i="9" s="1"/>
  <c r="I15" i="1"/>
  <c r="I14" i="9" s="1"/>
  <c r="I14" i="1"/>
  <c r="I13" i="9" s="1"/>
  <c r="T14" i="14"/>
  <c r="R14"/>
  <c r="Q14" s="1"/>
  <c r="K14"/>
  <c r="L50" i="9" s="1"/>
  <c r="I14" i="14"/>
  <c r="J50" i="9" s="1"/>
  <c r="S11" i="13"/>
  <c r="Q11"/>
  <c r="S11" i="1"/>
  <c r="R11" s="1"/>
  <c r="Q11"/>
  <c r="P11" s="1"/>
  <c r="S22" i="14"/>
  <c r="Q22"/>
  <c r="P22"/>
  <c r="N22"/>
  <c r="J22"/>
  <c r="H22"/>
  <c r="G22"/>
  <c r="E22"/>
  <c r="S21"/>
  <c r="Q21"/>
  <c r="P21"/>
  <c r="N21"/>
  <c r="J21"/>
  <c r="K57" i="9" s="1"/>
  <c r="H21" i="14"/>
  <c r="I57" i="9" s="1"/>
  <c r="G21" i="14"/>
  <c r="H57" i="9" s="1"/>
  <c r="E21" i="14"/>
  <c r="F57" i="9" s="1"/>
  <c r="Q19" i="14"/>
  <c r="P19"/>
  <c r="N19"/>
  <c r="H19"/>
  <c r="I55" i="9" s="1"/>
  <c r="G19" i="14"/>
  <c r="H55" i="9" s="1"/>
  <c r="E19" i="14"/>
  <c r="F55" i="9" s="1"/>
  <c r="S18" i="14"/>
  <c r="Q18"/>
  <c r="P18"/>
  <c r="N18"/>
  <c r="J18"/>
  <c r="K54" i="9" s="1"/>
  <c r="H18" i="14"/>
  <c r="I54" i="9" s="1"/>
  <c r="G18" i="14"/>
  <c r="H54" i="9" s="1"/>
  <c r="E18" i="14"/>
  <c r="F54" i="9" s="1"/>
  <c r="S17" i="14"/>
  <c r="Q17"/>
  <c r="P17"/>
  <c r="N17"/>
  <c r="J17"/>
  <c r="K53" i="9" s="1"/>
  <c r="H17" i="14"/>
  <c r="I53" i="9" s="1"/>
  <c r="G17" i="14"/>
  <c r="H53" i="9" s="1"/>
  <c r="E17" i="14"/>
  <c r="F53" i="9" s="1"/>
  <c r="S16" i="14"/>
  <c r="Q16"/>
  <c r="P16"/>
  <c r="N16"/>
  <c r="J16"/>
  <c r="K52" i="9" s="1"/>
  <c r="H16" i="14"/>
  <c r="I52" i="9" s="1"/>
  <c r="G16" i="14"/>
  <c r="H52" i="9" s="1"/>
  <c r="E16" i="14"/>
  <c r="F52" i="9" s="1"/>
  <c r="S14" i="14"/>
  <c r="O14"/>
  <c r="P14" s="1"/>
  <c r="M14"/>
  <c r="N14" s="1"/>
  <c r="J14"/>
  <c r="K50" i="9" s="1"/>
  <c r="H14" i="14"/>
  <c r="I50" i="9" s="1"/>
  <c r="F14" i="14"/>
  <c r="G14" s="1"/>
  <c r="H50" i="9" s="1"/>
  <c r="D14" i="14"/>
  <c r="E50" i="9" s="1"/>
  <c r="S13" i="14"/>
  <c r="Q13"/>
  <c r="O13"/>
  <c r="P13" s="1"/>
  <c r="M13"/>
  <c r="N13" s="1"/>
  <c r="J13"/>
  <c r="K49" i="9" s="1"/>
  <c r="H13" i="14"/>
  <c r="I49" i="9" s="1"/>
  <c r="F13" i="14"/>
  <c r="G13" s="1"/>
  <c r="H49" i="9" s="1"/>
  <c r="D13" i="14"/>
  <c r="E13" s="1"/>
  <c r="F49" i="9" s="1"/>
  <c r="S12" i="14"/>
  <c r="Q12"/>
  <c r="P12"/>
  <c r="N12"/>
  <c r="J12"/>
  <c r="K48" i="9" s="1"/>
  <c r="H12" i="14"/>
  <c r="I48" i="9" s="1"/>
  <c r="G12" i="14"/>
  <c r="H48" i="9" s="1"/>
  <c r="E12" i="14"/>
  <c r="F48" i="9" s="1"/>
  <c r="S11" i="14"/>
  <c r="Q11"/>
  <c r="P11"/>
  <c r="N11"/>
  <c r="J11"/>
  <c r="K47" i="9" s="1"/>
  <c r="H11" i="14"/>
  <c r="I47" i="9" s="1"/>
  <c r="G11" i="14"/>
  <c r="H47" i="9" s="1"/>
  <c r="E11" i="14"/>
  <c r="F47" i="9" s="1"/>
  <c r="S9" i="14"/>
  <c r="Q9"/>
  <c r="P9"/>
  <c r="N9"/>
  <c r="J9"/>
  <c r="K45" i="9" s="1"/>
  <c r="H9" i="14"/>
  <c r="I45" i="9" s="1"/>
  <c r="G9" i="14"/>
  <c r="H45" i="9" s="1"/>
  <c r="E9" i="14"/>
  <c r="F45" i="9" s="1"/>
  <c r="S8" i="14"/>
  <c r="Q8"/>
  <c r="P8"/>
  <c r="N8"/>
  <c r="J8"/>
  <c r="K44" i="9" s="1"/>
  <c r="H8" i="14"/>
  <c r="I44" i="9" s="1"/>
  <c r="G8" i="14"/>
  <c r="H44" i="9" s="1"/>
  <c r="E8" i="14"/>
  <c r="F44" i="9" s="1"/>
  <c r="R16" i="13"/>
  <c r="P16"/>
  <c r="O16"/>
  <c r="M16"/>
  <c r="I16"/>
  <c r="I35" i="9" s="1"/>
  <c r="G16" i="13"/>
  <c r="G35" i="9" s="1"/>
  <c r="F16" i="13"/>
  <c r="F35" i="9" s="1"/>
  <c r="D35"/>
  <c r="R14" i="13"/>
  <c r="P14"/>
  <c r="O14"/>
  <c r="M14"/>
  <c r="I14"/>
  <c r="I33" i="9" s="1"/>
  <c r="G14" i="13"/>
  <c r="G33" i="9" s="1"/>
  <c r="F14" i="13"/>
  <c r="F33" i="9" s="1"/>
  <c r="D14" i="13"/>
  <c r="D33" i="9" s="1"/>
  <c r="R13" i="13"/>
  <c r="P13"/>
  <c r="O13"/>
  <c r="M13"/>
  <c r="I13"/>
  <c r="I32" i="9" s="1"/>
  <c r="G13" i="13"/>
  <c r="G32" i="9" s="1"/>
  <c r="F13" i="13"/>
  <c r="F32" i="9" s="1"/>
  <c r="D13" i="13"/>
  <c r="D32" i="9" s="1"/>
  <c r="R11" i="13"/>
  <c r="P11"/>
  <c r="N11"/>
  <c r="O11" s="1"/>
  <c r="L11"/>
  <c r="M11" s="1"/>
  <c r="I11"/>
  <c r="I30" i="9" s="1"/>
  <c r="G11" i="13"/>
  <c r="G30" i="9" s="1"/>
  <c r="E11" i="13"/>
  <c r="F11" s="1"/>
  <c r="F30" i="9" s="1"/>
  <c r="C11" i="13"/>
  <c r="D11" s="1"/>
  <c r="D30" i="9" s="1"/>
  <c r="R10" i="13"/>
  <c r="P10"/>
  <c r="O10"/>
  <c r="M10"/>
  <c r="I10"/>
  <c r="I29" i="9" s="1"/>
  <c r="G10" i="13"/>
  <c r="G29" i="9" s="1"/>
  <c r="F10" i="13"/>
  <c r="F29" i="9" s="1"/>
  <c r="D10" i="13"/>
  <c r="D29" i="9" s="1"/>
  <c r="R8" i="13"/>
  <c r="P8"/>
  <c r="O8"/>
  <c r="M8"/>
  <c r="I8"/>
  <c r="I27" i="9" s="1"/>
  <c r="G8" i="13"/>
  <c r="G27" i="9" s="1"/>
  <c r="F8" i="13"/>
  <c r="F27" i="9" s="1"/>
  <c r="D8" i="13"/>
  <c r="D27" i="9" s="1"/>
  <c r="S19" i="1"/>
  <c r="R19" s="1"/>
  <c r="Q19"/>
  <c r="P19" s="1"/>
  <c r="N19"/>
  <c r="O19" s="1"/>
  <c r="L19"/>
  <c r="M19" s="1"/>
  <c r="R18"/>
  <c r="P18"/>
  <c r="O18"/>
  <c r="M18"/>
  <c r="S14"/>
  <c r="R14" s="1"/>
  <c r="Q14"/>
  <c r="Q15" s="1"/>
  <c r="N14"/>
  <c r="N15" s="1"/>
  <c r="L14"/>
  <c r="L15" s="1"/>
  <c r="R13"/>
  <c r="P13"/>
  <c r="O13"/>
  <c r="M13"/>
  <c r="N11"/>
  <c r="O11" s="1"/>
  <c r="L11"/>
  <c r="M11" s="1"/>
  <c r="R10"/>
  <c r="P10"/>
  <c r="O10"/>
  <c r="M10"/>
  <c r="R8"/>
  <c r="P8"/>
  <c r="O8"/>
  <c r="M8"/>
  <c r="I18" i="9"/>
  <c r="G19" i="1"/>
  <c r="G18" i="9" s="1"/>
  <c r="E19" i="1"/>
  <c r="F19" s="1"/>
  <c r="F18" i="9" s="1"/>
  <c r="C19" i="1"/>
  <c r="C18" i="9" s="1"/>
  <c r="I18" i="1"/>
  <c r="I17" i="9" s="1"/>
  <c r="G18" i="1"/>
  <c r="G17" i="9" s="1"/>
  <c r="F18" i="1"/>
  <c r="F17" i="9" s="1"/>
  <c r="D18" i="1"/>
  <c r="D17" i="9" s="1"/>
  <c r="G15" i="1"/>
  <c r="G14" i="9" s="1"/>
  <c r="E14" i="1"/>
  <c r="E15" s="1"/>
  <c r="E14" i="9" s="1"/>
  <c r="D14" i="1"/>
  <c r="D13" i="9" s="1"/>
  <c r="C14" i="1"/>
  <c r="C15" s="1"/>
  <c r="I13"/>
  <c r="I12" i="9" s="1"/>
  <c r="G13" i="1"/>
  <c r="G12" i="9" s="1"/>
  <c r="F13" i="1"/>
  <c r="F12" i="9" s="1"/>
  <c r="D13" i="1"/>
  <c r="D12" i="9" s="1"/>
  <c r="I10"/>
  <c r="E11" i="1"/>
  <c r="F11" s="1"/>
  <c r="F10" i="9" s="1"/>
  <c r="C11" i="1"/>
  <c r="D11" s="1"/>
  <c r="D10" i="9" s="1"/>
  <c r="I10" i="1"/>
  <c r="I9" i="9" s="1"/>
  <c r="G10" i="1"/>
  <c r="G9" i="9" s="1"/>
  <c r="F10" i="1"/>
  <c r="F9" i="9" s="1"/>
  <c r="D10" i="1"/>
  <c r="D9" i="9" s="1"/>
  <c r="I8" i="1"/>
  <c r="I7" i="9" s="1"/>
  <c r="G8" i="1"/>
  <c r="G7" i="9" s="1"/>
  <c r="F8" i="1"/>
  <c r="F7" i="9" s="1"/>
  <c r="D8" i="1"/>
  <c r="D7" i="9" s="1"/>
  <c r="D19" i="1" l="1"/>
  <c r="D18" i="9" s="1"/>
  <c r="P15" i="1"/>
  <c r="Q16"/>
  <c r="P16" s="1"/>
  <c r="E13" i="9"/>
  <c r="G49"/>
  <c r="G50"/>
  <c r="C10"/>
  <c r="M15" i="1"/>
  <c r="L16"/>
  <c r="M16" s="1"/>
  <c r="C13" i="9"/>
  <c r="F15" i="1"/>
  <c r="F14" i="9" s="1"/>
  <c r="E16" i="1"/>
  <c r="D15"/>
  <c r="D14" i="9" s="1"/>
  <c r="C16" i="1"/>
  <c r="O15"/>
  <c r="N16"/>
  <c r="O16" s="1"/>
  <c r="E14" i="14"/>
  <c r="F50" i="9" s="1"/>
  <c r="E49"/>
  <c r="E18"/>
  <c r="C14"/>
  <c r="J18"/>
  <c r="H18"/>
  <c r="E10"/>
  <c r="G11" i="1"/>
  <c r="G10" i="9" s="1"/>
  <c r="M14" i="1"/>
  <c r="C30" i="9"/>
  <c r="E30"/>
  <c r="F14" i="1"/>
  <c r="F13" i="9" s="1"/>
  <c r="O14" i="1"/>
  <c r="S15"/>
  <c r="P14"/>
  <c r="G14"/>
  <c r="G13" i="9" s="1"/>
  <c r="F16" i="1" l="1"/>
  <c r="F15" i="9" s="1"/>
  <c r="E15"/>
  <c r="R15" i="1"/>
  <c r="S16"/>
  <c r="R16" s="1"/>
  <c r="D16"/>
  <c r="D15" i="9" s="1"/>
  <c r="C15"/>
  <c r="J9" i="16"/>
  <c r="K67" i="9" s="1"/>
  <c r="H9" i="16"/>
  <c r="I67" i="9" s="1"/>
  <c r="G9" i="16"/>
  <c r="H67" i="9" s="1"/>
  <c r="E9" i="16"/>
  <c r="F67" i="9" s="1"/>
  <c r="J8" i="16"/>
  <c r="K66" i="9" s="1"/>
  <c r="H8" i="16"/>
  <c r="I66" i="9" s="1"/>
  <c r="G8" i="16"/>
  <c r="H66" i="9" s="1"/>
  <c r="E8" i="16"/>
  <c r="F66" i="9" s="1"/>
</calcChain>
</file>

<file path=xl/sharedStrings.xml><?xml version="1.0" encoding="utf-8"?>
<sst xmlns="http://schemas.openxmlformats.org/spreadsheetml/2006/main" count="323" uniqueCount="56">
  <si>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</si>
  <si>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</si>
  <si>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</si>
  <si>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</si>
  <si>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</si>
  <si>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</si>
  <si>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</si>
  <si>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</si>
  <si>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</si>
  <si>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</si>
  <si>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</si>
  <si>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</si>
  <si>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</si>
  <si>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</si>
  <si>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</si>
  <si>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</si>
  <si>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</si>
  <si>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</si>
  <si>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</si>
  <si>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Компоненты</t>
  </si>
  <si>
    <t>на тепловую энергию за Гкал</t>
  </si>
  <si>
    <t xml:space="preserve">с. Тигиль </t>
  </si>
  <si>
    <t xml:space="preserve">Компонент </t>
  </si>
  <si>
    <t>на тепловую энергию за Гкал.</t>
  </si>
  <si>
    <t>на холодную воду за куб. метр</t>
  </si>
  <si>
    <t>на теплоноситель за куб.метр</t>
  </si>
  <si>
    <t>руб./м3</t>
  </si>
  <si>
    <t>1 полугодие</t>
  </si>
  <si>
    <t>2 полугодие</t>
  </si>
  <si>
    <t>2017 год</t>
  </si>
  <si>
    <t>2018 год</t>
  </si>
  <si>
    <t>нет</t>
  </si>
  <si>
    <t>на теплоноситель, руб./м3</t>
  </si>
  <si>
    <t>на тепло, руб./Гкал</t>
  </si>
  <si>
    <t>с. Аянка, с. Слаутное</t>
  </si>
  <si>
    <t>Тарифы на тепловую энергию на отопление производства АО "ЮЭСК" на 2017 год
(Постановления РСТиЦ КК №№ 406, 407, 408, 409 от 16.12.2016 г.)</t>
  </si>
  <si>
    <t>№ 296 от 26.11.2015,
изм. 406 от 16.12.2016</t>
  </si>
  <si>
    <t>Тарифы на теплоноситель производства АО "ЮЭСК" на 2017 год
(Постановления РСТиЦ КК №№ 409, 407, 408, 409 от 16.12.2016 г.)</t>
  </si>
  <si>
    <t>Тарифы на горячую воду в открытой системе горячего водоснабжения производства АО "ЮЭСК" на 2017 год
(Постановления РСТиЦ КК №№ 406, 407, 408, 409 от 16.12.2016 г.)</t>
  </si>
  <si>
    <t>нету</t>
  </si>
  <si>
    <t>Тарифы на горячую воду в закрытой системе горячего водоснабжения, производства АО "ЮЭСК" на 2017 год
(Постановление РСТиЦ КК № 411 от 16.12.2016 г.)</t>
  </si>
  <si>
    <t>Тарифы на тепловую энергию на отопление производства АО "ЮЭСК" на 2017 год</t>
  </si>
  <si>
    <t>№ 297 от 26.11.2015,
изм. 193 от 10.06.2016,
изм. 407 от 16.12.2016</t>
  </si>
  <si>
    <t>№ 299 от 26.11.2015,
изм. 409 от 16.12.2016</t>
  </si>
  <si>
    <t>№ 298 от 26.11.2015 г.,
изм. 408 от 16.12.2016</t>
  </si>
  <si>
    <t>Тарифы на теплоноситель производства АО "ЮЭСК" на 2017 год</t>
  </si>
  <si>
    <t>Тарифы на горячую воду в открытой системе горячего водоснабжения производства АО "ЮЭСК" на 2017 год</t>
  </si>
  <si>
    <t>Тарифы на горячую воду в закрытой системе горячего водоснабжения производства АО "ЮЭСК" на 2017 год</t>
  </si>
  <si>
    <t>№ 411 от 16.12.2016 г.</t>
  </si>
  <si>
    <t>№ 296 от 26.11.2015,
изм. 321 от 06.12.2016
изм. 406 от 16.12.2016</t>
  </si>
  <si>
    <t>№ 297 от 26.11.2015 г.,
изм. 322 от 06.12.2016</t>
  </si>
  <si>
    <t>№ 298 от 26.11.2015 г.,
изм. 323 от 06.12.2016
изм. 408 от 16.12.2016</t>
  </si>
  <si>
    <t>№ 299 от 26.11.2015,
изм. 324 от 06.12.2016,
изм. 409 от 16.12.2016</t>
  </si>
  <si>
    <t>с. Оклан</t>
  </si>
  <si>
    <t>№ 299 от 26.11.2015,
изм. 410 от 14.12.2015,
изм. 409 от 16.12.2016,</t>
  </si>
  <si>
    <t>для перерасчета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</si>
</sst>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13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3"/>
      <color rgb="FFFF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5" fillId="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6" xfId="0" applyNumberFormat="1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vertical="center" wrapText="1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90" zoomScaleNormal="100" zoomScaleSheetLayoutView="90" workbookViewId="0">
      <selection sqref="A1:J1"/>
    </sheetView>
  </sheetViews>
  <sheetFormatPr defaultRowHeight="12.75"/>
  <cols>
    <col min="1" max="1" width="26" style="1" customWidth="1"/>
    <col min="2" max="2" width="29.7109375" style="1" customWidth="1"/>
    <col min="3" max="10" width="11.7109375" style="1" customWidth="1"/>
    <col min="11" max="11" width="2.5703125" style="27" customWidth="1"/>
    <col min="12" max="19" width="11.7109375" style="1" customWidth="1"/>
    <col min="20" max="20" width="2.5703125" style="27" customWidth="1"/>
    <col min="21" max="21" width="11.7109375" style="1" bestFit="1" customWidth="1"/>
    <col min="22" max="16384" width="9.140625" style="1"/>
  </cols>
  <sheetData>
    <row r="1" spans="1:20" ht="31.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16"/>
      <c r="M1" s="16"/>
      <c r="N1" s="16"/>
      <c r="O1" s="16"/>
      <c r="P1" s="16"/>
      <c r="Q1" s="16"/>
      <c r="R1" s="16"/>
      <c r="S1" s="16"/>
      <c r="T1" s="25"/>
    </row>
    <row r="2" spans="1:20">
      <c r="J2" s="2" t="s">
        <v>7</v>
      </c>
      <c r="K2" s="26"/>
      <c r="S2" s="2" t="s">
        <v>7</v>
      </c>
      <c r="T2" s="26"/>
    </row>
    <row r="3" spans="1:20" s="6" customFormat="1" ht="37.5" customHeight="1">
      <c r="A3" s="56" t="s">
        <v>0</v>
      </c>
      <c r="B3" s="56" t="s">
        <v>2</v>
      </c>
      <c r="C3" s="55" t="s">
        <v>3</v>
      </c>
      <c r="D3" s="55"/>
      <c r="E3" s="55"/>
      <c r="F3" s="55"/>
      <c r="G3" s="55" t="s">
        <v>4</v>
      </c>
      <c r="H3" s="55"/>
      <c r="I3" s="55"/>
      <c r="J3" s="55"/>
      <c r="K3" s="23"/>
      <c r="L3" s="55" t="s">
        <v>3</v>
      </c>
      <c r="M3" s="55"/>
      <c r="N3" s="55"/>
      <c r="O3" s="55"/>
      <c r="P3" s="55" t="s">
        <v>4</v>
      </c>
      <c r="Q3" s="55"/>
      <c r="R3" s="55"/>
      <c r="S3" s="55"/>
      <c r="T3" s="23"/>
    </row>
    <row r="4" spans="1:20" s="6" customFormat="1" ht="12.75" customHeight="1">
      <c r="A4" s="57"/>
      <c r="B4" s="57"/>
      <c r="C4" s="58" t="s">
        <v>29</v>
      </c>
      <c r="D4" s="58"/>
      <c r="E4" s="58"/>
      <c r="F4" s="58"/>
      <c r="G4" s="58"/>
      <c r="H4" s="58"/>
      <c r="I4" s="58"/>
      <c r="J4" s="58"/>
      <c r="K4" s="23"/>
      <c r="L4" s="59" t="s">
        <v>30</v>
      </c>
      <c r="M4" s="59"/>
      <c r="N4" s="59"/>
      <c r="O4" s="59"/>
      <c r="P4" s="59"/>
      <c r="Q4" s="59"/>
      <c r="R4" s="59"/>
      <c r="S4" s="59"/>
      <c r="T4" s="23"/>
    </row>
    <row r="5" spans="1:20" s="6" customFormat="1" ht="12.75" customHeight="1">
      <c r="A5" s="57"/>
      <c r="B5" s="57"/>
      <c r="C5" s="55" t="s">
        <v>27</v>
      </c>
      <c r="D5" s="55"/>
      <c r="E5" s="55" t="s">
        <v>28</v>
      </c>
      <c r="F5" s="55"/>
      <c r="G5" s="55" t="s">
        <v>27</v>
      </c>
      <c r="H5" s="55"/>
      <c r="I5" s="55" t="s">
        <v>28</v>
      </c>
      <c r="J5" s="55"/>
      <c r="K5" s="23"/>
      <c r="L5" s="55" t="s">
        <v>27</v>
      </c>
      <c r="M5" s="55"/>
      <c r="N5" s="55" t="s">
        <v>28</v>
      </c>
      <c r="O5" s="55"/>
      <c r="P5" s="55" t="s">
        <v>27</v>
      </c>
      <c r="Q5" s="55"/>
      <c r="R5" s="55" t="s">
        <v>28</v>
      </c>
      <c r="S5" s="55"/>
      <c r="T5" s="23"/>
    </row>
    <row r="6" spans="1:20" s="6" customFormat="1">
      <c r="A6" s="57"/>
      <c r="B6" s="57"/>
      <c r="C6" s="15" t="s">
        <v>5</v>
      </c>
      <c r="D6" s="15" t="s">
        <v>6</v>
      </c>
      <c r="E6" s="15" t="s">
        <v>5</v>
      </c>
      <c r="F6" s="15" t="s">
        <v>6</v>
      </c>
      <c r="G6" s="15" t="s">
        <v>5</v>
      </c>
      <c r="H6" s="15" t="s">
        <v>6</v>
      </c>
      <c r="I6" s="15" t="s">
        <v>5</v>
      </c>
      <c r="J6" s="15" t="s">
        <v>6</v>
      </c>
      <c r="K6" s="23"/>
      <c r="L6" s="15" t="s">
        <v>5</v>
      </c>
      <c r="M6" s="15" t="s">
        <v>6</v>
      </c>
      <c r="N6" s="15" t="s">
        <v>5</v>
      </c>
      <c r="O6" s="15" t="s">
        <v>6</v>
      </c>
      <c r="P6" s="15" t="s">
        <v>5</v>
      </c>
      <c r="Q6" s="15" t="s">
        <v>6</v>
      </c>
      <c r="R6" s="15" t="s">
        <v>5</v>
      </c>
      <c r="S6" s="15" t="s">
        <v>6</v>
      </c>
      <c r="T6" s="23"/>
    </row>
    <row r="7" spans="1:20" s="6" customFormat="1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23"/>
      <c r="L7" s="40"/>
      <c r="M7" s="40"/>
      <c r="N7" s="40"/>
      <c r="O7" s="40"/>
      <c r="P7" s="40"/>
      <c r="Q7" s="40"/>
      <c r="R7" s="40"/>
      <c r="S7" s="40"/>
      <c r="T7" s="23"/>
    </row>
    <row r="8" spans="1:20" s="6" customFormat="1" ht="46.5" customHeight="1">
      <c r="A8" s="17" t="s">
        <v>1</v>
      </c>
      <c r="B8" s="29" t="s">
        <v>49</v>
      </c>
      <c r="C8" s="19">
        <v>11515.88</v>
      </c>
      <c r="D8" s="12">
        <f>C8*1.18</f>
        <v>13588.738399999998</v>
      </c>
      <c r="E8" s="19">
        <v>12260.17</v>
      </c>
      <c r="F8" s="12">
        <f>E8*1.18</f>
        <v>14467.000599999999</v>
      </c>
      <c r="G8" s="12">
        <f>H8/1.18</f>
        <v>1661.0169491525426</v>
      </c>
      <c r="H8" s="19">
        <v>1960</v>
      </c>
      <c r="I8" s="12">
        <f t="shared" ref="I8" si="0">J8/1.18</f>
        <v>1779.6610169491526</v>
      </c>
      <c r="J8" s="19">
        <v>2100</v>
      </c>
      <c r="K8" s="23"/>
      <c r="L8" s="47">
        <v>12260.17</v>
      </c>
      <c r="M8" s="12">
        <f>L8*1.18</f>
        <v>14467.000599999999</v>
      </c>
      <c r="N8" s="19">
        <v>12951.92</v>
      </c>
      <c r="O8" s="12">
        <f>N8*1.18</f>
        <v>15283.265599999999</v>
      </c>
      <c r="P8" s="12" t="e">
        <f>Q8/1.18</f>
        <v>#VALUE!</v>
      </c>
      <c r="Q8" s="19" t="s">
        <v>39</v>
      </c>
      <c r="R8" s="12" t="e">
        <f t="shared" ref="R8" si="1">S8/1.18</f>
        <v>#VALUE!</v>
      </c>
      <c r="S8" s="19" t="s">
        <v>39</v>
      </c>
      <c r="T8" s="23"/>
    </row>
    <row r="9" spans="1:20" s="6" customFormat="1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23"/>
      <c r="L9" s="40"/>
      <c r="M9" s="40"/>
      <c r="N9" s="40"/>
      <c r="O9" s="40"/>
      <c r="P9" s="40"/>
      <c r="Q9" s="40"/>
      <c r="R9" s="40"/>
      <c r="S9" s="40"/>
      <c r="T9" s="23"/>
    </row>
    <row r="10" spans="1:20" s="6" customFormat="1" ht="14.25" customHeight="1">
      <c r="A10" s="17" t="s">
        <v>10</v>
      </c>
      <c r="B10" s="60" t="s">
        <v>50</v>
      </c>
      <c r="C10" s="19">
        <v>10977.16</v>
      </c>
      <c r="D10" s="12">
        <f>C10*1.18</f>
        <v>12953.048799999999</v>
      </c>
      <c r="E10" s="19">
        <v>11470.37</v>
      </c>
      <c r="F10" s="12">
        <f>E10*1.18</f>
        <v>13535.036599999999</v>
      </c>
      <c r="G10" s="12">
        <f>H10/1.18</f>
        <v>2512.7118644067796</v>
      </c>
      <c r="H10" s="19">
        <v>2965</v>
      </c>
      <c r="I10" s="12">
        <f t="shared" ref="I10" si="2">J10/1.18</f>
        <v>2610.1694915254238</v>
      </c>
      <c r="J10" s="19">
        <v>3080</v>
      </c>
      <c r="K10" s="23"/>
      <c r="L10" s="47">
        <v>11470.37</v>
      </c>
      <c r="M10" s="12">
        <f>L10*1.18</f>
        <v>13535.036599999999</v>
      </c>
      <c r="N10" s="19">
        <v>12133.87</v>
      </c>
      <c r="O10" s="12">
        <f>N10*1.18</f>
        <v>14317.9666</v>
      </c>
      <c r="P10" s="12">
        <f>Q10/1.18</f>
        <v>10435.796610169491</v>
      </c>
      <c r="Q10" s="19">
        <v>12314.24</v>
      </c>
      <c r="R10" s="12">
        <f t="shared" ref="R10:R11" si="3">S10/1.18</f>
        <v>10935.703389830509</v>
      </c>
      <c r="S10" s="19">
        <v>12904.13</v>
      </c>
      <c r="T10" s="23"/>
    </row>
    <row r="11" spans="1:20" s="6" customFormat="1" ht="14.25" customHeight="1">
      <c r="A11" s="17" t="s">
        <v>11</v>
      </c>
      <c r="B11" s="60"/>
      <c r="C11" s="24">
        <f>C10</f>
        <v>10977.16</v>
      </c>
      <c r="D11" s="12">
        <f>C11*1.18</f>
        <v>12953.048799999999</v>
      </c>
      <c r="E11" s="24">
        <f>E10</f>
        <v>11470.37</v>
      </c>
      <c r="F11" s="12">
        <f>E11*1.18</f>
        <v>13535.036599999999</v>
      </c>
      <c r="G11" s="12">
        <f>H11/1.18</f>
        <v>2444.9152542372881</v>
      </c>
      <c r="H11" s="47">
        <v>2885</v>
      </c>
      <c r="I11" s="12">
        <f t="shared" ref="I11" si="4">J11/1.18</f>
        <v>2542.3728813559323</v>
      </c>
      <c r="J11" s="47">
        <v>3000</v>
      </c>
      <c r="K11" s="23"/>
      <c r="L11" s="24">
        <f>L10</f>
        <v>11470.37</v>
      </c>
      <c r="M11" s="12">
        <f>L11*1.18</f>
        <v>13535.036599999999</v>
      </c>
      <c r="N11" s="24">
        <f>N10</f>
        <v>12133.87</v>
      </c>
      <c r="O11" s="12">
        <f>N11*1.18</f>
        <v>14317.9666</v>
      </c>
      <c r="P11" s="12">
        <f>Q11/1.18</f>
        <v>10435.796610169491</v>
      </c>
      <c r="Q11" s="24">
        <f>Q10</f>
        <v>12314.24</v>
      </c>
      <c r="R11" s="12">
        <f t="shared" si="3"/>
        <v>10935.703389830509</v>
      </c>
      <c r="S11" s="24">
        <f>S10</f>
        <v>12904.13</v>
      </c>
      <c r="T11" s="23"/>
    </row>
    <row r="12" spans="1:20" s="6" customForma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23"/>
      <c r="L12" s="40"/>
      <c r="M12" s="40"/>
      <c r="N12" s="40"/>
      <c r="O12" s="40"/>
      <c r="P12" s="40"/>
      <c r="Q12" s="40"/>
      <c r="R12" s="40"/>
      <c r="S12" s="40"/>
      <c r="T12" s="23"/>
    </row>
    <row r="13" spans="1:20" s="6" customFormat="1" ht="15" customHeight="1">
      <c r="A13" s="17" t="s">
        <v>16</v>
      </c>
      <c r="B13" s="56" t="s">
        <v>51</v>
      </c>
      <c r="C13" s="19">
        <v>16361.75</v>
      </c>
      <c r="D13" s="12">
        <f t="shared" ref="D13:D15" si="5">C13*1.18</f>
        <v>19306.864999999998</v>
      </c>
      <c r="E13" s="19">
        <v>16673.599999999999</v>
      </c>
      <c r="F13" s="12">
        <f t="shared" ref="F13:F15" si="6">E13*1.18</f>
        <v>19674.847999999998</v>
      </c>
      <c r="G13" s="12">
        <f>H13/1.18</f>
        <v>2182.2033898305085</v>
      </c>
      <c r="H13" s="19">
        <v>2575</v>
      </c>
      <c r="I13" s="12">
        <f t="shared" ref="I13" si="7">J13/1.18</f>
        <v>2271.1864406779664</v>
      </c>
      <c r="J13" s="19">
        <v>2680</v>
      </c>
      <c r="K13" s="23"/>
      <c r="L13" s="47">
        <v>16673.599999999999</v>
      </c>
      <c r="M13" s="12">
        <f t="shared" ref="M13:M15" si="8">L13*1.18</f>
        <v>19674.847999999998</v>
      </c>
      <c r="N13" s="19">
        <v>16760.86</v>
      </c>
      <c r="O13" s="12">
        <f t="shared" ref="O13:O15" si="9">N13*1.18</f>
        <v>19777.8148</v>
      </c>
      <c r="P13" s="12">
        <f>Q13/1.18</f>
        <v>17459.838983050849</v>
      </c>
      <c r="Q13" s="19">
        <v>20602.61</v>
      </c>
      <c r="R13" s="12">
        <f t="shared" ref="R13:R15" si="10">S13/1.18</f>
        <v>18281.9406779661</v>
      </c>
      <c r="S13" s="19">
        <v>21572.69</v>
      </c>
      <c r="T13" s="23"/>
    </row>
    <row r="14" spans="1:20" s="6" customFormat="1" ht="15" customHeight="1">
      <c r="A14" s="17" t="s">
        <v>14</v>
      </c>
      <c r="B14" s="57"/>
      <c r="C14" s="24">
        <f>C13</f>
        <v>16361.75</v>
      </c>
      <c r="D14" s="12">
        <f t="shared" si="5"/>
        <v>19306.864999999998</v>
      </c>
      <c r="E14" s="24">
        <f>E13</f>
        <v>16673.599999999999</v>
      </c>
      <c r="F14" s="12">
        <f t="shared" si="6"/>
        <v>19674.847999999998</v>
      </c>
      <c r="G14" s="12">
        <f>H14/1.18</f>
        <v>2301.6949152542375</v>
      </c>
      <c r="H14" s="19">
        <v>2716</v>
      </c>
      <c r="I14" s="12">
        <f t="shared" ref="I14:I15" si="11">J14/1.18</f>
        <v>2406.7796610169494</v>
      </c>
      <c r="J14" s="19">
        <v>2840</v>
      </c>
      <c r="K14" s="23"/>
      <c r="L14" s="24">
        <f>L13</f>
        <v>16673.599999999999</v>
      </c>
      <c r="M14" s="12">
        <f t="shared" si="8"/>
        <v>19674.847999999998</v>
      </c>
      <c r="N14" s="24">
        <f>N13</f>
        <v>16760.86</v>
      </c>
      <c r="O14" s="12">
        <f t="shared" si="9"/>
        <v>19777.8148</v>
      </c>
      <c r="P14" s="12">
        <f>Q14/1.18</f>
        <v>17459.838983050849</v>
      </c>
      <c r="Q14" s="24">
        <f>Q13</f>
        <v>20602.61</v>
      </c>
      <c r="R14" s="12">
        <f t="shared" si="10"/>
        <v>18281.9406779661</v>
      </c>
      <c r="S14" s="24">
        <f>S13</f>
        <v>21572.69</v>
      </c>
      <c r="T14" s="23"/>
    </row>
    <row r="15" spans="1:20" s="6" customFormat="1" ht="15" customHeight="1">
      <c r="A15" s="17" t="s">
        <v>15</v>
      </c>
      <c r="B15" s="57"/>
      <c r="C15" s="24">
        <f>C14</f>
        <v>16361.75</v>
      </c>
      <c r="D15" s="12">
        <f t="shared" si="5"/>
        <v>19306.864999999998</v>
      </c>
      <c r="E15" s="24">
        <f>E14</f>
        <v>16673.599999999999</v>
      </c>
      <c r="F15" s="12">
        <f t="shared" si="6"/>
        <v>19674.847999999998</v>
      </c>
      <c r="G15" s="12">
        <f>H15/1.18</f>
        <v>2182.2033898305085</v>
      </c>
      <c r="H15" s="19">
        <v>2575</v>
      </c>
      <c r="I15" s="12">
        <f t="shared" si="11"/>
        <v>2271.1864406779664</v>
      </c>
      <c r="J15" s="19">
        <v>2680</v>
      </c>
      <c r="K15" s="23"/>
      <c r="L15" s="24">
        <f>L14</f>
        <v>16673.599999999999</v>
      </c>
      <c r="M15" s="12">
        <f t="shared" si="8"/>
        <v>19674.847999999998</v>
      </c>
      <c r="N15" s="24">
        <f>N14</f>
        <v>16760.86</v>
      </c>
      <c r="O15" s="12">
        <f t="shared" si="9"/>
        <v>19777.8148</v>
      </c>
      <c r="P15" s="12">
        <f>Q15/1.18</f>
        <v>17459.838983050849</v>
      </c>
      <c r="Q15" s="24">
        <f>Q14</f>
        <v>20602.61</v>
      </c>
      <c r="R15" s="12">
        <f t="shared" si="10"/>
        <v>18281.9406779661</v>
      </c>
      <c r="S15" s="24">
        <f>S14</f>
        <v>21572.69</v>
      </c>
      <c r="T15" s="23"/>
    </row>
    <row r="16" spans="1:20" s="6" customFormat="1" ht="15" customHeight="1">
      <c r="A16" s="48" t="s">
        <v>53</v>
      </c>
      <c r="B16" s="61"/>
      <c r="C16" s="24">
        <f>C15</f>
        <v>16361.75</v>
      </c>
      <c r="D16" s="12">
        <f t="shared" ref="D16" si="12">C16*1.18</f>
        <v>19306.864999999998</v>
      </c>
      <c r="E16" s="24">
        <f>E15</f>
        <v>16673.599999999999</v>
      </c>
      <c r="F16" s="12">
        <f t="shared" ref="F16" si="13">E16*1.18</f>
        <v>19674.847999999998</v>
      </c>
      <c r="G16" s="12">
        <f>H16/1.18</f>
        <v>2182.2033898305085</v>
      </c>
      <c r="H16" s="49">
        <v>2575</v>
      </c>
      <c r="I16" s="12">
        <f t="shared" ref="I16" si="14">J16/1.18</f>
        <v>2271.1864406779664</v>
      </c>
      <c r="J16" s="49">
        <v>2680</v>
      </c>
      <c r="K16" s="23"/>
      <c r="L16" s="24">
        <f>L15</f>
        <v>16673.599999999999</v>
      </c>
      <c r="M16" s="12">
        <f t="shared" ref="M16" si="15">L16*1.18</f>
        <v>19674.847999999998</v>
      </c>
      <c r="N16" s="24">
        <f>N15</f>
        <v>16760.86</v>
      </c>
      <c r="O16" s="12">
        <f t="shared" ref="O16" si="16">N16*1.18</f>
        <v>19777.8148</v>
      </c>
      <c r="P16" s="12">
        <f>Q16/1.18</f>
        <v>17459.838983050849</v>
      </c>
      <c r="Q16" s="24">
        <f>Q15</f>
        <v>20602.61</v>
      </c>
      <c r="R16" s="12">
        <f t="shared" ref="R16" si="17">S16/1.18</f>
        <v>18281.9406779661</v>
      </c>
      <c r="S16" s="24">
        <f>S15</f>
        <v>21572.69</v>
      </c>
      <c r="T16" s="23"/>
    </row>
    <row r="17" spans="1:20" s="6" customFormat="1">
      <c r="A17" s="53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23"/>
      <c r="L17" s="40"/>
      <c r="M17" s="40"/>
      <c r="N17" s="40"/>
      <c r="O17" s="40"/>
      <c r="P17" s="40"/>
      <c r="Q17" s="40"/>
      <c r="R17" s="40"/>
      <c r="S17" s="40"/>
      <c r="T17" s="23"/>
    </row>
    <row r="18" spans="1:20" s="6" customFormat="1" ht="21" customHeight="1">
      <c r="A18" s="17" t="s">
        <v>17</v>
      </c>
      <c r="B18" s="60" t="s">
        <v>52</v>
      </c>
      <c r="C18" s="19">
        <v>11150.51</v>
      </c>
      <c r="D18" s="12">
        <f>C18*1.18</f>
        <v>13157.6018</v>
      </c>
      <c r="E18" s="19">
        <v>11783.59</v>
      </c>
      <c r="F18" s="12">
        <f>E18*1.18</f>
        <v>13904.636199999999</v>
      </c>
      <c r="G18" s="12">
        <f>H18/1.18</f>
        <v>1550.8474576271187</v>
      </c>
      <c r="H18" s="19">
        <v>1830</v>
      </c>
      <c r="I18" s="12">
        <f t="shared" ref="I18" si="18">J18/1.18</f>
        <v>1644.0677966101696</v>
      </c>
      <c r="J18" s="19">
        <v>1940</v>
      </c>
      <c r="K18" s="23"/>
      <c r="L18" s="47">
        <v>11783.59</v>
      </c>
      <c r="M18" s="12">
        <f>L18*1.18</f>
        <v>13904.636199999999</v>
      </c>
      <c r="N18" s="19">
        <v>11818.33</v>
      </c>
      <c r="O18" s="12">
        <f>N18*1.18</f>
        <v>13945.6294</v>
      </c>
      <c r="P18" s="12">
        <f>Q18/1.18</f>
        <v>11831.06779661017</v>
      </c>
      <c r="Q18" s="19">
        <v>13960.66</v>
      </c>
      <c r="R18" s="12">
        <f t="shared" ref="R18:R19" si="19">S18/1.18</f>
        <v>12393.516949152543</v>
      </c>
      <c r="S18" s="19">
        <v>14624.35</v>
      </c>
      <c r="T18" s="23"/>
    </row>
    <row r="19" spans="1:20" s="6" customFormat="1" ht="21" customHeight="1">
      <c r="A19" s="17" t="s">
        <v>18</v>
      </c>
      <c r="B19" s="60"/>
      <c r="C19" s="24">
        <f>C18</f>
        <v>11150.51</v>
      </c>
      <c r="D19" s="12">
        <f t="shared" ref="D19" si="20">C19*1.18</f>
        <v>13157.6018</v>
      </c>
      <c r="E19" s="24">
        <f>E18</f>
        <v>11783.59</v>
      </c>
      <c r="F19" s="12">
        <f t="shared" ref="F19" si="21">E19*1.18</f>
        <v>13904.636199999999</v>
      </c>
      <c r="G19" s="12">
        <f>H19/1.18</f>
        <v>2684.7457627118647</v>
      </c>
      <c r="H19" s="47">
        <v>3168</v>
      </c>
      <c r="I19" s="12">
        <f t="shared" ref="I19" si="22">J19/1.18</f>
        <v>2838.9830508474579</v>
      </c>
      <c r="J19" s="47">
        <v>3350</v>
      </c>
      <c r="K19" s="23"/>
      <c r="L19" s="24">
        <f>L18</f>
        <v>11783.59</v>
      </c>
      <c r="M19" s="12">
        <f t="shared" ref="M19" si="23">L19*1.18</f>
        <v>13904.636199999999</v>
      </c>
      <c r="N19" s="24">
        <f>N18</f>
        <v>11818.33</v>
      </c>
      <c r="O19" s="12">
        <f t="shared" ref="O19" si="24">N19*1.18</f>
        <v>13945.6294</v>
      </c>
      <c r="P19" s="12">
        <f>Q19/1.18</f>
        <v>11831.06779661017</v>
      </c>
      <c r="Q19" s="24">
        <f>Q18</f>
        <v>13960.66</v>
      </c>
      <c r="R19" s="12">
        <f t="shared" si="19"/>
        <v>12393.516949152543</v>
      </c>
      <c r="S19" s="24">
        <f>S18</f>
        <v>14624.35</v>
      </c>
      <c r="T19" s="23"/>
    </row>
  </sheetData>
  <mergeCells count="24">
    <mergeCell ref="B18:B19"/>
    <mergeCell ref="A12:J12"/>
    <mergeCell ref="A17:J17"/>
    <mergeCell ref="A9:J9"/>
    <mergeCell ref="B10:B11"/>
    <mergeCell ref="B13:B16"/>
    <mergeCell ref="L4:S4"/>
    <mergeCell ref="L3:O3"/>
    <mergeCell ref="P3:S3"/>
    <mergeCell ref="L5:M5"/>
    <mergeCell ref="N5:O5"/>
    <mergeCell ref="P5:Q5"/>
    <mergeCell ref="R5:S5"/>
    <mergeCell ref="A7:J7"/>
    <mergeCell ref="A1:J1"/>
    <mergeCell ref="C5:D5"/>
    <mergeCell ref="E5:F5"/>
    <mergeCell ref="G5:H5"/>
    <mergeCell ref="I5:J5"/>
    <mergeCell ref="C3:F3"/>
    <mergeCell ref="G3:J3"/>
    <mergeCell ref="A3:A6"/>
    <mergeCell ref="B3:B6"/>
    <mergeCell ref="C4:J4"/>
  </mergeCells>
  <pageMargins left="0.23622047244094491" right="0.23622047244094491" top="0.27559055118110237" bottom="0.74803149606299213" header="0.31496062992125984" footer="0.31496062992125984"/>
  <pageSetup paperSize="9" scale="97" fitToWidth="3" orientation="landscape" r:id="rId1"/>
  <colBreaks count="1" manualBreakCount="1">
    <brk id="10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90" zoomScaleNormal="100" zoomScaleSheetLayoutView="90" workbookViewId="0">
      <selection activeCell="A8" sqref="A8:J16"/>
    </sheetView>
  </sheetViews>
  <sheetFormatPr defaultRowHeight="12.75"/>
  <cols>
    <col min="1" max="1" width="26" style="1" customWidth="1"/>
    <col min="2" max="2" width="34.140625" style="1" customWidth="1"/>
    <col min="3" max="10" width="11.7109375" style="1" customWidth="1"/>
    <col min="11" max="11" width="2.5703125" style="27" customWidth="1"/>
    <col min="12" max="19" width="11.7109375" style="1" customWidth="1"/>
    <col min="20" max="20" width="2.5703125" style="27" customWidth="1"/>
    <col min="21" max="21" width="11.7109375" style="1" bestFit="1" customWidth="1"/>
    <col min="22" max="16384" width="9.140625" style="1"/>
  </cols>
  <sheetData>
    <row r="1" spans="1:20" ht="33" customHeigh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16"/>
      <c r="M1" s="16"/>
      <c r="N1" s="16"/>
      <c r="O1" s="16"/>
      <c r="P1" s="16"/>
      <c r="Q1" s="16"/>
      <c r="R1" s="16"/>
      <c r="S1" s="16"/>
      <c r="T1" s="25"/>
    </row>
    <row r="2" spans="1:20">
      <c r="J2" s="2" t="s">
        <v>7</v>
      </c>
      <c r="K2" s="26"/>
      <c r="S2" s="2" t="s">
        <v>7</v>
      </c>
      <c r="T2" s="26"/>
    </row>
    <row r="3" spans="1:20" s="6" customFormat="1" ht="37.5" customHeight="1">
      <c r="A3" s="56" t="s">
        <v>0</v>
      </c>
      <c r="B3" s="56" t="s">
        <v>2</v>
      </c>
      <c r="C3" s="55" t="s">
        <v>3</v>
      </c>
      <c r="D3" s="55"/>
      <c r="E3" s="55"/>
      <c r="F3" s="55"/>
      <c r="G3" s="55" t="s">
        <v>4</v>
      </c>
      <c r="H3" s="55"/>
      <c r="I3" s="55"/>
      <c r="J3" s="55"/>
      <c r="K3" s="23"/>
      <c r="L3" s="55" t="s">
        <v>3</v>
      </c>
      <c r="M3" s="55"/>
      <c r="N3" s="55"/>
      <c r="O3" s="55"/>
      <c r="P3" s="55" t="s">
        <v>4</v>
      </c>
      <c r="Q3" s="55"/>
      <c r="R3" s="55"/>
      <c r="S3" s="55"/>
      <c r="T3" s="23"/>
    </row>
    <row r="4" spans="1:20" s="6" customFormat="1" ht="12.75" customHeight="1">
      <c r="A4" s="57"/>
      <c r="B4" s="57"/>
      <c r="C4" s="58" t="s">
        <v>29</v>
      </c>
      <c r="D4" s="58"/>
      <c r="E4" s="58"/>
      <c r="F4" s="58"/>
      <c r="G4" s="58"/>
      <c r="H4" s="58"/>
      <c r="I4" s="58"/>
      <c r="J4" s="58"/>
      <c r="K4" s="23"/>
      <c r="L4" s="59" t="s">
        <v>30</v>
      </c>
      <c r="M4" s="59"/>
      <c r="N4" s="59"/>
      <c r="O4" s="59"/>
      <c r="P4" s="59"/>
      <c r="Q4" s="59"/>
      <c r="R4" s="59"/>
      <c r="S4" s="59"/>
      <c r="T4" s="23"/>
    </row>
    <row r="5" spans="1:20" s="6" customFormat="1" ht="12.75" customHeight="1">
      <c r="A5" s="57"/>
      <c r="B5" s="57"/>
      <c r="C5" s="55" t="s">
        <v>27</v>
      </c>
      <c r="D5" s="55"/>
      <c r="E5" s="55" t="s">
        <v>28</v>
      </c>
      <c r="F5" s="55"/>
      <c r="G5" s="55" t="s">
        <v>27</v>
      </c>
      <c r="H5" s="55"/>
      <c r="I5" s="55" t="s">
        <v>28</v>
      </c>
      <c r="J5" s="55"/>
      <c r="K5" s="23"/>
      <c r="L5" s="55" t="s">
        <v>27</v>
      </c>
      <c r="M5" s="55"/>
      <c r="N5" s="55" t="s">
        <v>28</v>
      </c>
      <c r="O5" s="55"/>
      <c r="P5" s="55" t="s">
        <v>27</v>
      </c>
      <c r="Q5" s="55"/>
      <c r="R5" s="55" t="s">
        <v>28</v>
      </c>
      <c r="S5" s="55"/>
      <c r="T5" s="23"/>
    </row>
    <row r="6" spans="1:20" s="6" customFormat="1">
      <c r="A6" s="57"/>
      <c r="B6" s="57"/>
      <c r="C6" s="15" t="s">
        <v>5</v>
      </c>
      <c r="D6" s="15" t="s">
        <v>6</v>
      </c>
      <c r="E6" s="15" t="s">
        <v>5</v>
      </c>
      <c r="F6" s="15" t="s">
        <v>6</v>
      </c>
      <c r="G6" s="15" t="s">
        <v>5</v>
      </c>
      <c r="H6" s="15" t="s">
        <v>6</v>
      </c>
      <c r="I6" s="15" t="s">
        <v>5</v>
      </c>
      <c r="J6" s="15" t="s">
        <v>6</v>
      </c>
      <c r="K6" s="23"/>
      <c r="L6" s="15" t="s">
        <v>5</v>
      </c>
      <c r="M6" s="15" t="s">
        <v>6</v>
      </c>
      <c r="N6" s="15" t="s">
        <v>5</v>
      </c>
      <c r="O6" s="15" t="s">
        <v>6</v>
      </c>
      <c r="P6" s="15" t="s">
        <v>5</v>
      </c>
      <c r="Q6" s="15" t="s">
        <v>6</v>
      </c>
      <c r="R6" s="15" t="s">
        <v>5</v>
      </c>
      <c r="S6" s="15" t="s">
        <v>6</v>
      </c>
      <c r="T6" s="23"/>
    </row>
    <row r="7" spans="1:20" s="6" customFormat="1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23"/>
      <c r="L7" s="40"/>
      <c r="M7" s="40"/>
      <c r="N7" s="40"/>
      <c r="O7" s="40"/>
      <c r="P7" s="40"/>
      <c r="Q7" s="40"/>
      <c r="R7" s="40"/>
      <c r="S7" s="40"/>
      <c r="T7" s="23"/>
    </row>
    <row r="8" spans="1:20" s="6" customFormat="1" ht="29.25" customHeight="1">
      <c r="A8" s="17" t="s">
        <v>1</v>
      </c>
      <c r="B8" s="29" t="s">
        <v>36</v>
      </c>
      <c r="C8" s="19">
        <v>118.44</v>
      </c>
      <c r="D8" s="12">
        <f>C8*1.18</f>
        <v>139.75919999999999</v>
      </c>
      <c r="E8" s="19">
        <v>117.64</v>
      </c>
      <c r="F8" s="12">
        <f>E8*1.18</f>
        <v>138.8152</v>
      </c>
      <c r="G8" s="12">
        <f>H8/1.18</f>
        <v>75.423728813559322</v>
      </c>
      <c r="H8" s="19">
        <v>89</v>
      </c>
      <c r="I8" s="12">
        <f t="shared" ref="I8" si="0">J8/1.18</f>
        <v>77.966101694915253</v>
      </c>
      <c r="J8" s="19">
        <v>92</v>
      </c>
      <c r="K8" s="23"/>
      <c r="L8" s="19">
        <v>117.64</v>
      </c>
      <c r="M8" s="12">
        <f>L8*1.18</f>
        <v>138.8152</v>
      </c>
      <c r="N8" s="19">
        <v>136.61000000000001</v>
      </c>
      <c r="O8" s="12">
        <f>N8*1.18</f>
        <v>161.19980000000001</v>
      </c>
      <c r="P8" s="12">
        <f>Q8/1.18</f>
        <v>77.966101694915253</v>
      </c>
      <c r="Q8" s="19">
        <v>92</v>
      </c>
      <c r="R8" s="12">
        <f t="shared" ref="R8" si="1">S8/1.18</f>
        <v>82.203389830508485</v>
      </c>
      <c r="S8" s="19">
        <v>97</v>
      </c>
      <c r="T8" s="23"/>
    </row>
    <row r="9" spans="1:20" s="6" customFormat="1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23"/>
      <c r="L9" s="28"/>
      <c r="M9" s="28"/>
      <c r="N9" s="28"/>
      <c r="O9" s="28"/>
      <c r="P9" s="28"/>
      <c r="Q9" s="28"/>
      <c r="R9" s="28"/>
      <c r="S9" s="28"/>
      <c r="T9" s="23"/>
    </row>
    <row r="10" spans="1:20" s="6" customFormat="1" ht="21.75" customHeight="1">
      <c r="A10" s="17" t="s">
        <v>10</v>
      </c>
      <c r="B10" s="60" t="s">
        <v>42</v>
      </c>
      <c r="C10" s="19">
        <v>30.47</v>
      </c>
      <c r="D10" s="12">
        <f>C10*1.18</f>
        <v>35.954599999999999</v>
      </c>
      <c r="E10" s="19">
        <v>31.58</v>
      </c>
      <c r="F10" s="12">
        <f>E10*1.18</f>
        <v>37.264399999999995</v>
      </c>
      <c r="G10" s="12">
        <f>H10/1.18</f>
        <v>17.220338983050848</v>
      </c>
      <c r="H10" s="19">
        <v>20.32</v>
      </c>
      <c r="I10" s="12">
        <f t="shared" ref="I10:I11" si="2">J10/1.18</f>
        <v>21.000000000000004</v>
      </c>
      <c r="J10" s="19">
        <v>24.78</v>
      </c>
      <c r="K10" s="23"/>
      <c r="L10" s="19">
        <v>31.58</v>
      </c>
      <c r="M10" s="12">
        <f>L10*1.18</f>
        <v>37.264399999999995</v>
      </c>
      <c r="N10" s="19">
        <v>32.840000000000003</v>
      </c>
      <c r="O10" s="12">
        <f>N10*1.18</f>
        <v>38.751200000000004</v>
      </c>
      <c r="P10" s="12">
        <f>Q10/1.18</f>
        <v>21.000000000000004</v>
      </c>
      <c r="Q10" s="19">
        <v>24.78</v>
      </c>
      <c r="R10" s="12">
        <f t="shared" ref="R10:R11" si="3">S10/1.18</f>
        <v>22.550847457627118</v>
      </c>
      <c r="S10" s="19">
        <v>26.61</v>
      </c>
      <c r="T10" s="23"/>
    </row>
    <row r="11" spans="1:20" s="6" customFormat="1" ht="21.75" customHeight="1">
      <c r="A11" s="17" t="s">
        <v>11</v>
      </c>
      <c r="B11" s="60"/>
      <c r="C11" s="24">
        <f>C10</f>
        <v>30.47</v>
      </c>
      <c r="D11" s="12">
        <f>C11*1.18</f>
        <v>35.954599999999999</v>
      </c>
      <c r="E11" s="24">
        <f>E10</f>
        <v>31.58</v>
      </c>
      <c r="F11" s="12">
        <f>E11*1.18</f>
        <v>37.264399999999995</v>
      </c>
      <c r="G11" s="12">
        <f>H11/1.18</f>
        <v>17.220338983050848</v>
      </c>
      <c r="H11" s="24">
        <f>H10</f>
        <v>20.32</v>
      </c>
      <c r="I11" s="12">
        <f t="shared" si="2"/>
        <v>21.000000000000004</v>
      </c>
      <c r="J11" s="24">
        <f>J10</f>
        <v>24.78</v>
      </c>
      <c r="K11" s="23"/>
      <c r="L11" s="24">
        <f>L10</f>
        <v>31.58</v>
      </c>
      <c r="M11" s="12">
        <f>L11*1.18</f>
        <v>37.264399999999995</v>
      </c>
      <c r="N11" s="24">
        <f>N10</f>
        <v>32.840000000000003</v>
      </c>
      <c r="O11" s="12">
        <f>N11*1.18</f>
        <v>38.751200000000004</v>
      </c>
      <c r="P11" s="12">
        <f>Q11/1.18</f>
        <v>21.000000000000004</v>
      </c>
      <c r="Q11" s="24">
        <f>Q10</f>
        <v>24.78</v>
      </c>
      <c r="R11" s="12">
        <f t="shared" si="3"/>
        <v>22.550847457627118</v>
      </c>
      <c r="S11" s="24">
        <f>S10</f>
        <v>26.61</v>
      </c>
      <c r="T11" s="23"/>
    </row>
    <row r="12" spans="1:20" s="6" customForma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23"/>
      <c r="L12" s="28"/>
      <c r="M12" s="28"/>
      <c r="N12" s="28"/>
      <c r="O12" s="28"/>
      <c r="P12" s="28"/>
      <c r="Q12" s="28"/>
      <c r="R12" s="28"/>
      <c r="S12" s="28"/>
      <c r="T12" s="23"/>
    </row>
    <row r="13" spans="1:20" s="6" customFormat="1" ht="15.75" customHeight="1">
      <c r="A13" s="17" t="s">
        <v>16</v>
      </c>
      <c r="B13" s="60" t="s">
        <v>44</v>
      </c>
      <c r="C13" s="19">
        <v>118.38</v>
      </c>
      <c r="D13" s="12">
        <f t="shared" ref="D13:D14" si="4">C13*1.18</f>
        <v>139.6884</v>
      </c>
      <c r="E13" s="19">
        <v>115.03</v>
      </c>
      <c r="F13" s="12">
        <f t="shared" ref="F13:F14" si="5">E13*1.18</f>
        <v>135.7354</v>
      </c>
      <c r="G13" s="12">
        <f>H13/1.18</f>
        <v>80.508474576271198</v>
      </c>
      <c r="H13" s="19">
        <v>95</v>
      </c>
      <c r="I13" s="12">
        <f t="shared" ref="I13:I14" si="6">J13/1.18</f>
        <v>81.355932203389841</v>
      </c>
      <c r="J13" s="19">
        <v>96</v>
      </c>
      <c r="K13" s="23"/>
      <c r="L13" s="19">
        <v>115.03</v>
      </c>
      <c r="M13" s="12">
        <f t="shared" ref="M13:M14" si="7">L13*1.18</f>
        <v>135.7354</v>
      </c>
      <c r="N13" s="19">
        <v>117.08</v>
      </c>
      <c r="O13" s="12">
        <f t="shared" ref="O13:O14" si="8">N13*1.18</f>
        <v>138.15439999999998</v>
      </c>
      <c r="P13" s="12">
        <f>Q13/1.18</f>
        <v>81.355932203389841</v>
      </c>
      <c r="Q13" s="19">
        <v>96</v>
      </c>
      <c r="R13" s="12">
        <f t="shared" ref="R13:R14" si="9">S13/1.18</f>
        <v>83.050847457627128</v>
      </c>
      <c r="S13" s="19">
        <v>98</v>
      </c>
      <c r="T13" s="23"/>
    </row>
    <row r="14" spans="1:20" s="6" customFormat="1" ht="15.75" customHeight="1">
      <c r="A14" s="17" t="s">
        <v>14</v>
      </c>
      <c r="B14" s="60"/>
      <c r="C14" s="19">
        <v>103.48</v>
      </c>
      <c r="D14" s="12">
        <f t="shared" si="4"/>
        <v>122.10639999999999</v>
      </c>
      <c r="E14" s="19">
        <v>99.36</v>
      </c>
      <c r="F14" s="12">
        <f t="shared" si="5"/>
        <v>117.2448</v>
      </c>
      <c r="G14" s="12">
        <f>H14/1.18</f>
        <v>82.203389830508485</v>
      </c>
      <c r="H14" s="19">
        <v>97</v>
      </c>
      <c r="I14" s="12">
        <f t="shared" si="6"/>
        <v>82.203389830508485</v>
      </c>
      <c r="J14" s="19">
        <v>97</v>
      </c>
      <c r="K14" s="23"/>
      <c r="L14" s="19">
        <v>99.36</v>
      </c>
      <c r="M14" s="12">
        <f t="shared" si="7"/>
        <v>117.2448</v>
      </c>
      <c r="N14" s="19">
        <v>101.36</v>
      </c>
      <c r="O14" s="12">
        <f t="shared" si="8"/>
        <v>119.6048</v>
      </c>
      <c r="P14" s="12">
        <f>Q14/1.18</f>
        <v>82.203389830508485</v>
      </c>
      <c r="Q14" s="19">
        <v>97</v>
      </c>
      <c r="R14" s="12">
        <f t="shared" si="9"/>
        <v>83.050847457627128</v>
      </c>
      <c r="S14" s="19">
        <v>98</v>
      </c>
      <c r="T14" s="23"/>
    </row>
    <row r="15" spans="1:20" s="6" customFormat="1">
      <c r="A15" s="53" t="s">
        <v>13</v>
      </c>
      <c r="B15" s="53"/>
      <c r="C15" s="53"/>
      <c r="D15" s="53"/>
      <c r="E15" s="53"/>
      <c r="F15" s="53"/>
      <c r="G15" s="53"/>
      <c r="H15" s="53"/>
      <c r="I15" s="53"/>
      <c r="J15" s="53"/>
      <c r="K15" s="23"/>
      <c r="L15" s="28"/>
      <c r="M15" s="28"/>
      <c r="N15" s="28"/>
      <c r="O15" s="28"/>
      <c r="P15" s="28"/>
      <c r="Q15" s="28"/>
      <c r="R15" s="28"/>
      <c r="S15" s="28"/>
      <c r="T15" s="23"/>
    </row>
    <row r="16" spans="1:20" s="6" customFormat="1" ht="40.5" customHeight="1">
      <c r="A16" s="17" t="s">
        <v>17</v>
      </c>
      <c r="B16" s="20" t="s">
        <v>54</v>
      </c>
      <c r="C16" s="52">
        <v>204.37</v>
      </c>
      <c r="D16" s="12">
        <f t="shared" ref="D16" si="10">C16*1.18</f>
        <v>241.1566</v>
      </c>
      <c r="E16" s="52">
        <v>212.94</v>
      </c>
      <c r="F16" s="12">
        <f>E16*1.18</f>
        <v>251.26919999999998</v>
      </c>
      <c r="G16" s="12">
        <f>H16/1.18</f>
        <v>42.000000000000007</v>
      </c>
      <c r="H16" s="19">
        <v>49.56</v>
      </c>
      <c r="I16" s="12">
        <f t="shared" ref="I16" si="11">J16/1.18</f>
        <v>44.000000000000007</v>
      </c>
      <c r="J16" s="19">
        <v>51.92</v>
      </c>
      <c r="K16" s="23"/>
      <c r="L16" s="19">
        <v>212.94</v>
      </c>
      <c r="M16" s="12">
        <f>L16*1.18</f>
        <v>251.26919999999998</v>
      </c>
      <c r="N16" s="19">
        <v>221.08</v>
      </c>
      <c r="O16" s="12">
        <f>N16*1.18</f>
        <v>260.87439999999998</v>
      </c>
      <c r="P16" s="12">
        <f>Q16/1.18</f>
        <v>44.000000000000007</v>
      </c>
      <c r="Q16" s="19">
        <v>51.92</v>
      </c>
      <c r="R16" s="12">
        <f t="shared" ref="R16" si="12">S16/1.18</f>
        <v>47.406779661016948</v>
      </c>
      <c r="S16" s="19">
        <v>55.94</v>
      </c>
      <c r="T16" s="23"/>
    </row>
  </sheetData>
  <mergeCells count="23">
    <mergeCell ref="A15:J15"/>
    <mergeCell ref="A3:A6"/>
    <mergeCell ref="B3:B6"/>
    <mergeCell ref="A12:J12"/>
    <mergeCell ref="C4:J4"/>
    <mergeCell ref="A9:J9"/>
    <mergeCell ref="B10:B11"/>
    <mergeCell ref="A7:J7"/>
    <mergeCell ref="P5:Q5"/>
    <mergeCell ref="R5:S5"/>
    <mergeCell ref="P3:S3"/>
    <mergeCell ref="L4:S4"/>
    <mergeCell ref="B13:B14"/>
    <mergeCell ref="A1:J1"/>
    <mergeCell ref="C3:F3"/>
    <mergeCell ref="G3:J3"/>
    <mergeCell ref="L3:O3"/>
    <mergeCell ref="C5:D5"/>
    <mergeCell ref="E5:F5"/>
    <mergeCell ref="G5:H5"/>
    <mergeCell ref="I5:J5"/>
    <mergeCell ref="L5:M5"/>
    <mergeCell ref="N5:O5"/>
  </mergeCells>
  <pageMargins left="0.24" right="0.23" top="0.27559055118110237" bottom="0.74803149606299213" header="0.31496062992125984" footer="0.31496062992125984"/>
  <pageSetup paperSize="9" scale="5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zoomScale="90" zoomScaleNormal="100" zoomScaleSheetLayoutView="90" workbookViewId="0">
      <selection activeCell="D22" sqref="D22:F22"/>
    </sheetView>
  </sheetViews>
  <sheetFormatPr defaultRowHeight="12.75"/>
  <cols>
    <col min="1" max="1" width="26" style="1" customWidth="1"/>
    <col min="2" max="2" width="24.42578125" style="1" hidden="1" customWidth="1"/>
    <col min="3" max="3" width="24.42578125" style="1" customWidth="1"/>
    <col min="4" max="11" width="11.7109375" style="1" customWidth="1"/>
    <col min="12" max="12" width="2.5703125" style="27" customWidth="1"/>
    <col min="13" max="20" width="11.7109375" style="1" customWidth="1"/>
    <col min="21" max="21" width="2.5703125" style="27" customWidth="1"/>
    <col min="22" max="22" width="11.7109375" style="1" bestFit="1" customWidth="1"/>
    <col min="23" max="16384" width="9.140625" style="1"/>
  </cols>
  <sheetData>
    <row r="1" spans="1:21" s="36" customFormat="1" ht="30.75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36" customFormat="1" ht="15">
      <c r="K2" s="37" t="s">
        <v>7</v>
      </c>
      <c r="L2" s="38"/>
      <c r="T2" s="37" t="s">
        <v>7</v>
      </c>
      <c r="U2" s="38"/>
    </row>
    <row r="3" spans="1:21" s="6" customFormat="1" ht="37.5" customHeight="1">
      <c r="A3" s="60" t="s">
        <v>0</v>
      </c>
      <c r="B3" s="60" t="s">
        <v>2</v>
      </c>
      <c r="C3" s="55" t="s">
        <v>22</v>
      </c>
      <c r="D3" s="55" t="s">
        <v>3</v>
      </c>
      <c r="E3" s="55"/>
      <c r="F3" s="55"/>
      <c r="G3" s="55"/>
      <c r="H3" s="55" t="s">
        <v>4</v>
      </c>
      <c r="I3" s="55"/>
      <c r="J3" s="55"/>
      <c r="K3" s="55"/>
      <c r="L3" s="23"/>
      <c r="M3" s="55" t="s">
        <v>3</v>
      </c>
      <c r="N3" s="55"/>
      <c r="O3" s="55"/>
      <c r="P3" s="55"/>
      <c r="Q3" s="55" t="s">
        <v>4</v>
      </c>
      <c r="R3" s="55"/>
      <c r="S3" s="55"/>
      <c r="T3" s="55"/>
      <c r="U3" s="23"/>
    </row>
    <row r="4" spans="1:21" s="6" customFormat="1" ht="12.75" customHeight="1">
      <c r="A4" s="60"/>
      <c r="B4" s="60"/>
      <c r="C4" s="55"/>
      <c r="D4" s="58" t="s">
        <v>29</v>
      </c>
      <c r="E4" s="58"/>
      <c r="F4" s="58"/>
      <c r="G4" s="58"/>
      <c r="H4" s="58"/>
      <c r="I4" s="58"/>
      <c r="J4" s="58"/>
      <c r="K4" s="58"/>
      <c r="L4" s="23"/>
      <c r="M4" s="59" t="s">
        <v>30</v>
      </c>
      <c r="N4" s="59"/>
      <c r="O4" s="59"/>
      <c r="P4" s="59"/>
      <c r="Q4" s="59"/>
      <c r="R4" s="59"/>
      <c r="S4" s="59"/>
      <c r="T4" s="59"/>
      <c r="U4" s="23"/>
    </row>
    <row r="5" spans="1:21" s="6" customFormat="1" ht="12.75" customHeight="1">
      <c r="A5" s="60"/>
      <c r="B5" s="60"/>
      <c r="C5" s="55"/>
      <c r="D5" s="55" t="s">
        <v>27</v>
      </c>
      <c r="E5" s="55"/>
      <c r="F5" s="55" t="s">
        <v>28</v>
      </c>
      <c r="G5" s="55"/>
      <c r="H5" s="55" t="s">
        <v>27</v>
      </c>
      <c r="I5" s="55"/>
      <c r="J5" s="55" t="s">
        <v>28</v>
      </c>
      <c r="K5" s="55"/>
      <c r="L5" s="23"/>
      <c r="M5" s="55" t="s">
        <v>27</v>
      </c>
      <c r="N5" s="55"/>
      <c r="O5" s="55" t="s">
        <v>28</v>
      </c>
      <c r="P5" s="55"/>
      <c r="Q5" s="55" t="s">
        <v>27</v>
      </c>
      <c r="R5" s="55"/>
      <c r="S5" s="55" t="s">
        <v>28</v>
      </c>
      <c r="T5" s="55"/>
      <c r="U5" s="23"/>
    </row>
    <row r="6" spans="1:21" s="6" customFormat="1">
      <c r="A6" s="60"/>
      <c r="B6" s="60"/>
      <c r="C6" s="55"/>
      <c r="D6" s="39" t="s">
        <v>5</v>
      </c>
      <c r="E6" s="39" t="s">
        <v>6</v>
      </c>
      <c r="F6" s="39" t="s">
        <v>5</v>
      </c>
      <c r="G6" s="39" t="s">
        <v>6</v>
      </c>
      <c r="H6" s="39" t="s">
        <v>5</v>
      </c>
      <c r="I6" s="39" t="s">
        <v>6</v>
      </c>
      <c r="J6" s="39" t="s">
        <v>5</v>
      </c>
      <c r="K6" s="39" t="s">
        <v>6</v>
      </c>
      <c r="L6" s="23"/>
      <c r="M6" s="15" t="s">
        <v>5</v>
      </c>
      <c r="N6" s="15" t="s">
        <v>6</v>
      </c>
      <c r="O6" s="15" t="s">
        <v>5</v>
      </c>
      <c r="P6" s="15" t="s">
        <v>6</v>
      </c>
      <c r="Q6" s="15" t="s">
        <v>5</v>
      </c>
      <c r="R6" s="15" t="s">
        <v>6</v>
      </c>
      <c r="S6" s="15" t="s">
        <v>5</v>
      </c>
      <c r="T6" s="15" t="s">
        <v>6</v>
      </c>
      <c r="U6" s="23"/>
    </row>
    <row r="7" spans="1:21" s="6" customFormat="1" ht="12.75" customHeight="1">
      <c r="A7" s="22"/>
      <c r="B7" s="22"/>
      <c r="C7" s="22"/>
      <c r="D7" s="67" t="s">
        <v>8</v>
      </c>
      <c r="E7" s="67"/>
      <c r="F7" s="67"/>
      <c r="G7" s="67"/>
      <c r="H7" s="67"/>
      <c r="I7" s="67"/>
      <c r="J7" s="67"/>
      <c r="K7" s="68"/>
      <c r="L7" s="23"/>
      <c r="M7" s="63" t="s">
        <v>9</v>
      </c>
      <c r="N7" s="63"/>
      <c r="O7" s="63"/>
      <c r="P7" s="63"/>
      <c r="Q7" s="63"/>
      <c r="R7" s="63"/>
      <c r="S7" s="63"/>
      <c r="T7" s="64"/>
      <c r="U7" s="23"/>
    </row>
    <row r="8" spans="1:21" s="6" customFormat="1">
      <c r="A8" s="65" t="s">
        <v>1</v>
      </c>
      <c r="B8" s="17"/>
      <c r="C8" s="30" t="s">
        <v>33</v>
      </c>
      <c r="D8" s="19">
        <v>11515.88</v>
      </c>
      <c r="E8" s="12">
        <f>D8*1.18</f>
        <v>13588.738399999998</v>
      </c>
      <c r="F8" s="19">
        <v>12260.17</v>
      </c>
      <c r="G8" s="12">
        <f>F8*1.18</f>
        <v>14467.000599999999</v>
      </c>
      <c r="H8" s="12">
        <f>I8/1.18</f>
        <v>1661.0169491525426</v>
      </c>
      <c r="I8" s="19">
        <v>1960</v>
      </c>
      <c r="J8" s="12">
        <f t="shared" ref="J8:J9" si="0">K8/1.18</f>
        <v>1779.6610169491526</v>
      </c>
      <c r="K8" s="19">
        <v>2100</v>
      </c>
      <c r="L8" s="23"/>
      <c r="M8" s="19">
        <v>12260.17</v>
      </c>
      <c r="N8" s="12">
        <f>M8*1.18</f>
        <v>14467.000599999999</v>
      </c>
      <c r="O8" s="19">
        <v>12951.92</v>
      </c>
      <c r="P8" s="12">
        <f>O8*1.18</f>
        <v>15283.265599999999</v>
      </c>
      <c r="Q8" s="12" t="e">
        <f>R8/1.18</f>
        <v>#VALUE!</v>
      </c>
      <c r="R8" s="19" t="s">
        <v>31</v>
      </c>
      <c r="S8" s="12" t="e">
        <f t="shared" ref="S8:S9" si="1">T8/1.18</f>
        <v>#VALUE!</v>
      </c>
      <c r="T8" s="19" t="s">
        <v>31</v>
      </c>
      <c r="U8" s="23"/>
    </row>
    <row r="9" spans="1:21" s="6" customFormat="1">
      <c r="A9" s="66"/>
      <c r="B9" s="29"/>
      <c r="C9" s="30" t="s">
        <v>32</v>
      </c>
      <c r="D9" s="19">
        <v>118.44</v>
      </c>
      <c r="E9" s="12">
        <f t="shared" ref="E9" si="2">D9*1.18</f>
        <v>139.75919999999999</v>
      </c>
      <c r="F9" s="19">
        <v>117.64</v>
      </c>
      <c r="G9" s="12">
        <f t="shared" ref="G9" si="3">F9*1.18</f>
        <v>138.8152</v>
      </c>
      <c r="H9" s="12">
        <f>I9/1.18</f>
        <v>75.423728813559322</v>
      </c>
      <c r="I9" s="19">
        <v>89</v>
      </c>
      <c r="J9" s="12">
        <f t="shared" si="0"/>
        <v>77.966101694915253</v>
      </c>
      <c r="K9" s="19">
        <v>92</v>
      </c>
      <c r="L9" s="23"/>
      <c r="M9" s="19">
        <v>117.64</v>
      </c>
      <c r="N9" s="12">
        <f t="shared" ref="N9" si="4">M9*1.18</f>
        <v>138.8152</v>
      </c>
      <c r="O9" s="19">
        <v>136.61000000000001</v>
      </c>
      <c r="P9" s="12">
        <f t="shared" ref="P9" si="5">O9*1.18</f>
        <v>161.19980000000001</v>
      </c>
      <c r="Q9" s="12">
        <f>R9/1.18</f>
        <v>77.966101694915253</v>
      </c>
      <c r="R9" s="19">
        <v>92</v>
      </c>
      <c r="S9" s="12">
        <f t="shared" si="1"/>
        <v>82.203389830508485</v>
      </c>
      <c r="T9" s="19">
        <v>97</v>
      </c>
      <c r="U9" s="23"/>
    </row>
    <row r="10" spans="1:21" s="6" customFormat="1" ht="12.75" customHeight="1">
      <c r="A10" s="22"/>
      <c r="B10" s="22"/>
      <c r="C10" s="22"/>
      <c r="D10" s="63" t="s">
        <v>9</v>
      </c>
      <c r="E10" s="63"/>
      <c r="F10" s="63"/>
      <c r="G10" s="63"/>
      <c r="H10" s="63"/>
      <c r="I10" s="63"/>
      <c r="J10" s="63"/>
      <c r="K10" s="64"/>
      <c r="L10" s="23"/>
      <c r="M10" s="63" t="s">
        <v>9</v>
      </c>
      <c r="N10" s="63"/>
      <c r="O10" s="63"/>
      <c r="P10" s="63"/>
      <c r="Q10" s="63"/>
      <c r="R10" s="63"/>
      <c r="S10" s="63"/>
      <c r="T10" s="64"/>
      <c r="U10" s="23"/>
    </row>
    <row r="11" spans="1:21" s="6" customFormat="1">
      <c r="A11" s="60" t="s">
        <v>10</v>
      </c>
      <c r="B11" s="20"/>
      <c r="C11" s="21" t="s">
        <v>33</v>
      </c>
      <c r="D11" s="19">
        <v>10977.16</v>
      </c>
      <c r="E11" s="12">
        <f t="shared" ref="E11:E14" si="6">D11*1.18</f>
        <v>12953.048799999999</v>
      </c>
      <c r="F11" s="19">
        <v>11470.37</v>
      </c>
      <c r="G11" s="12">
        <f t="shared" ref="G11:G14" si="7">F11*1.18</f>
        <v>13535.036599999999</v>
      </c>
      <c r="H11" s="12">
        <f>I11/1.18</f>
        <v>2512.7118644067796</v>
      </c>
      <c r="I11" s="19">
        <v>2965</v>
      </c>
      <c r="J11" s="12">
        <f t="shared" ref="J11:J14" si="8">K11/1.18</f>
        <v>2610.1694915254238</v>
      </c>
      <c r="K11" s="19">
        <v>3080</v>
      </c>
      <c r="L11" s="23"/>
      <c r="M11" s="19">
        <v>11470.37</v>
      </c>
      <c r="N11" s="12">
        <f t="shared" ref="N11:N14" si="9">M11*1.18</f>
        <v>13535.036599999999</v>
      </c>
      <c r="O11" s="19">
        <v>12133.87</v>
      </c>
      <c r="P11" s="12">
        <f t="shared" ref="P11:P14" si="10">O11*1.18</f>
        <v>14317.9666</v>
      </c>
      <c r="Q11" s="12" t="e">
        <f>R11/1.18</f>
        <v>#VALUE!</v>
      </c>
      <c r="R11" s="19" t="s">
        <v>31</v>
      </c>
      <c r="S11" s="12" t="e">
        <f t="shared" ref="S11:S14" si="11">T11/1.18</f>
        <v>#VALUE!</v>
      </c>
      <c r="T11" s="19" t="s">
        <v>31</v>
      </c>
      <c r="U11" s="23"/>
    </row>
    <row r="12" spans="1:21" s="6" customFormat="1">
      <c r="A12" s="60"/>
      <c r="B12" s="20"/>
      <c r="C12" s="21" t="s">
        <v>32</v>
      </c>
      <c r="D12" s="19">
        <v>30.47</v>
      </c>
      <c r="E12" s="12">
        <f t="shared" si="6"/>
        <v>35.954599999999999</v>
      </c>
      <c r="F12" s="19">
        <v>31.58</v>
      </c>
      <c r="G12" s="12">
        <f t="shared" si="7"/>
        <v>37.264399999999995</v>
      </c>
      <c r="H12" s="12">
        <f>I12/1.18</f>
        <v>17.220338983050848</v>
      </c>
      <c r="I12" s="19">
        <v>20.32</v>
      </c>
      <c r="J12" s="12">
        <f t="shared" si="8"/>
        <v>21.000000000000004</v>
      </c>
      <c r="K12" s="19">
        <v>24.78</v>
      </c>
      <c r="L12" s="23"/>
      <c r="M12" s="19">
        <v>31.58</v>
      </c>
      <c r="N12" s="12">
        <f t="shared" si="9"/>
        <v>37.264399999999995</v>
      </c>
      <c r="O12" s="19">
        <v>32.840000000000003</v>
      </c>
      <c r="P12" s="12">
        <f t="shared" si="10"/>
        <v>38.751200000000004</v>
      </c>
      <c r="Q12" s="12">
        <f>R12/1.18</f>
        <v>21.000000000000004</v>
      </c>
      <c r="R12" s="19">
        <v>24.78</v>
      </c>
      <c r="S12" s="12">
        <f t="shared" si="11"/>
        <v>22.550847457627118</v>
      </c>
      <c r="T12" s="19">
        <v>26.61</v>
      </c>
      <c r="U12" s="23"/>
    </row>
    <row r="13" spans="1:21" s="6" customFormat="1">
      <c r="A13" s="60" t="s">
        <v>11</v>
      </c>
      <c r="B13" s="20"/>
      <c r="C13" s="21" t="s">
        <v>33</v>
      </c>
      <c r="D13" s="24">
        <f>D11</f>
        <v>10977.16</v>
      </c>
      <c r="E13" s="12">
        <f t="shared" si="6"/>
        <v>12953.048799999999</v>
      </c>
      <c r="F13" s="24">
        <f>F11</f>
        <v>11470.37</v>
      </c>
      <c r="G13" s="12">
        <f t="shared" si="7"/>
        <v>13535.036599999999</v>
      </c>
      <c r="H13" s="12">
        <f>I13/1.18</f>
        <v>2444.9152542372881</v>
      </c>
      <c r="I13" s="19">
        <v>2885</v>
      </c>
      <c r="J13" s="12">
        <f t="shared" si="8"/>
        <v>2542.3728813559323</v>
      </c>
      <c r="K13" s="19">
        <v>3000</v>
      </c>
      <c r="L13" s="23"/>
      <c r="M13" s="24">
        <f>M11</f>
        <v>11470.37</v>
      </c>
      <c r="N13" s="12">
        <f t="shared" si="9"/>
        <v>13535.036599999999</v>
      </c>
      <c r="O13" s="24">
        <f>O11</f>
        <v>12133.87</v>
      </c>
      <c r="P13" s="12">
        <f t="shared" si="10"/>
        <v>14317.9666</v>
      </c>
      <c r="Q13" s="12" t="e">
        <f>R13/1.18</f>
        <v>#VALUE!</v>
      </c>
      <c r="R13" s="19" t="s">
        <v>31</v>
      </c>
      <c r="S13" s="12" t="e">
        <f t="shared" si="11"/>
        <v>#VALUE!</v>
      </c>
      <c r="T13" s="19" t="s">
        <v>31</v>
      </c>
      <c r="U13" s="23"/>
    </row>
    <row r="14" spans="1:21" s="6" customFormat="1">
      <c r="A14" s="60"/>
      <c r="B14" s="20"/>
      <c r="C14" s="21" t="s">
        <v>32</v>
      </c>
      <c r="D14" s="24">
        <f>D12</f>
        <v>30.47</v>
      </c>
      <c r="E14" s="12">
        <f t="shared" si="6"/>
        <v>35.954599999999999</v>
      </c>
      <c r="F14" s="24">
        <f>F12</f>
        <v>31.58</v>
      </c>
      <c r="G14" s="12">
        <f t="shared" si="7"/>
        <v>37.264399999999995</v>
      </c>
      <c r="H14" s="12">
        <f>I14/1.18</f>
        <v>17.220338983050848</v>
      </c>
      <c r="I14" s="24">
        <f>I12</f>
        <v>20.32</v>
      </c>
      <c r="J14" s="12">
        <f t="shared" si="8"/>
        <v>21.000000000000004</v>
      </c>
      <c r="K14" s="24">
        <f>K12</f>
        <v>24.78</v>
      </c>
      <c r="L14" s="23"/>
      <c r="M14" s="24">
        <f>M12</f>
        <v>31.58</v>
      </c>
      <c r="N14" s="12">
        <f t="shared" si="9"/>
        <v>37.264399999999995</v>
      </c>
      <c r="O14" s="24">
        <f>O12</f>
        <v>32.840000000000003</v>
      </c>
      <c r="P14" s="12">
        <f t="shared" si="10"/>
        <v>38.751200000000004</v>
      </c>
      <c r="Q14" s="12">
        <f>R14/1.18</f>
        <v>21.000000000000004</v>
      </c>
      <c r="R14" s="24">
        <f>R12</f>
        <v>24.78</v>
      </c>
      <c r="S14" s="12">
        <f t="shared" si="11"/>
        <v>22.550847457627118</v>
      </c>
      <c r="T14" s="24">
        <f>T12</f>
        <v>26.61</v>
      </c>
      <c r="U14" s="23"/>
    </row>
    <row r="15" spans="1:21" s="6" customFormat="1" ht="12.75" customHeight="1">
      <c r="A15" s="22"/>
      <c r="B15" s="22"/>
      <c r="C15" s="22"/>
      <c r="D15" s="62" t="s">
        <v>12</v>
      </c>
      <c r="E15" s="63"/>
      <c r="F15" s="63"/>
      <c r="G15" s="63"/>
      <c r="H15" s="63"/>
      <c r="I15" s="63"/>
      <c r="J15" s="63"/>
      <c r="K15" s="64"/>
      <c r="L15" s="23"/>
      <c r="M15" s="62" t="s">
        <v>12</v>
      </c>
      <c r="N15" s="63"/>
      <c r="O15" s="63"/>
      <c r="P15" s="63"/>
      <c r="Q15" s="63"/>
      <c r="R15" s="63"/>
      <c r="S15" s="63"/>
      <c r="T15" s="64"/>
      <c r="U15" s="23"/>
    </row>
    <row r="16" spans="1:21" s="6" customFormat="1">
      <c r="A16" s="60" t="s">
        <v>16</v>
      </c>
      <c r="B16" s="17"/>
      <c r="C16" s="18" t="s">
        <v>33</v>
      </c>
      <c r="D16" s="19">
        <v>16361.75</v>
      </c>
      <c r="E16" s="12">
        <f t="shared" ref="E16:E19" si="12">D16*1.18</f>
        <v>19306.864999999998</v>
      </c>
      <c r="F16" s="19">
        <v>16673.599999999999</v>
      </c>
      <c r="G16" s="12">
        <f t="shared" ref="G16:G19" si="13">F16*1.18</f>
        <v>19674.847999999998</v>
      </c>
      <c r="H16" s="12">
        <f>I16/1.18</f>
        <v>2182.2033898305085</v>
      </c>
      <c r="I16" s="19">
        <v>2575</v>
      </c>
      <c r="J16" s="12">
        <f t="shared" ref="J16:J18" si="14">K16/1.18</f>
        <v>2271.1864406779664</v>
      </c>
      <c r="K16" s="19">
        <v>2680</v>
      </c>
      <c r="L16" s="23"/>
      <c r="M16" s="19">
        <v>16673.599999999999</v>
      </c>
      <c r="N16" s="12">
        <f t="shared" ref="N16:N19" si="15">M16*1.18</f>
        <v>19674.847999999998</v>
      </c>
      <c r="O16" s="19">
        <v>16760.86</v>
      </c>
      <c r="P16" s="12">
        <f>O16*1.18</f>
        <v>19777.8148</v>
      </c>
      <c r="Q16" s="12" t="e">
        <f>R16/1.18</f>
        <v>#VALUE!</v>
      </c>
      <c r="R16" s="19" t="s">
        <v>31</v>
      </c>
      <c r="S16" s="12" t="e">
        <f t="shared" ref="S16:S18" si="16">T16/1.18</f>
        <v>#VALUE!</v>
      </c>
      <c r="T16" s="19" t="s">
        <v>31</v>
      </c>
      <c r="U16" s="23"/>
    </row>
    <row r="17" spans="1:21" s="6" customFormat="1">
      <c r="A17" s="60"/>
      <c r="B17" s="17"/>
      <c r="C17" s="18" t="s">
        <v>32</v>
      </c>
      <c r="D17" s="19">
        <v>118.38</v>
      </c>
      <c r="E17" s="12">
        <f t="shared" si="12"/>
        <v>139.6884</v>
      </c>
      <c r="F17" s="19">
        <v>115.03</v>
      </c>
      <c r="G17" s="12">
        <f t="shared" si="13"/>
        <v>135.7354</v>
      </c>
      <c r="H17" s="12">
        <f>I17/1.18</f>
        <v>80.508474576271198</v>
      </c>
      <c r="I17" s="19">
        <v>95</v>
      </c>
      <c r="J17" s="12">
        <f t="shared" si="14"/>
        <v>81.355932203389841</v>
      </c>
      <c r="K17" s="19">
        <v>96</v>
      </c>
      <c r="L17" s="23"/>
      <c r="M17" s="19">
        <v>115.03</v>
      </c>
      <c r="N17" s="12">
        <f t="shared" si="15"/>
        <v>135.7354</v>
      </c>
      <c r="O17" s="19">
        <v>117.08</v>
      </c>
      <c r="P17" s="12">
        <f t="shared" ref="P17:P19" si="17">O17*1.18</f>
        <v>138.15439999999998</v>
      </c>
      <c r="Q17" s="12">
        <f>R17/1.18</f>
        <v>81.355932203389841</v>
      </c>
      <c r="R17" s="19">
        <v>96</v>
      </c>
      <c r="S17" s="12">
        <f t="shared" si="16"/>
        <v>83.050847457627128</v>
      </c>
      <c r="T17" s="19">
        <v>98</v>
      </c>
      <c r="U17" s="23"/>
    </row>
    <row r="18" spans="1:21" s="6" customFormat="1">
      <c r="A18" s="60" t="s">
        <v>34</v>
      </c>
      <c r="B18" s="17"/>
      <c r="C18" s="18" t="s">
        <v>33</v>
      </c>
      <c r="D18" s="19">
        <v>16361.75</v>
      </c>
      <c r="E18" s="12">
        <f t="shared" si="12"/>
        <v>19306.864999999998</v>
      </c>
      <c r="F18" s="19">
        <v>16673.599999999999</v>
      </c>
      <c r="G18" s="12">
        <f t="shared" si="13"/>
        <v>19674.847999999998</v>
      </c>
      <c r="H18" s="12">
        <f>I18/1.18</f>
        <v>2301.6949152542375</v>
      </c>
      <c r="I18" s="19">
        <v>2716</v>
      </c>
      <c r="J18" s="12">
        <f t="shared" si="14"/>
        <v>2406.7796610169494</v>
      </c>
      <c r="K18" s="19">
        <v>2840</v>
      </c>
      <c r="L18" s="23"/>
      <c r="M18" s="19">
        <v>16673.599999999999</v>
      </c>
      <c r="N18" s="12">
        <f t="shared" si="15"/>
        <v>19674.847999999998</v>
      </c>
      <c r="O18" s="19">
        <v>16760.86</v>
      </c>
      <c r="P18" s="12">
        <f t="shared" si="17"/>
        <v>19777.8148</v>
      </c>
      <c r="Q18" s="12" t="e">
        <f>R18/1.18</f>
        <v>#VALUE!</v>
      </c>
      <c r="R18" s="19" t="s">
        <v>31</v>
      </c>
      <c r="S18" s="12" t="e">
        <f t="shared" si="16"/>
        <v>#VALUE!</v>
      </c>
      <c r="T18" s="19" t="s">
        <v>31</v>
      </c>
      <c r="U18" s="23"/>
    </row>
    <row r="19" spans="1:21" s="6" customFormat="1">
      <c r="A19" s="60"/>
      <c r="B19" s="17"/>
      <c r="C19" s="18" t="s">
        <v>32</v>
      </c>
      <c r="D19" s="19">
        <v>103.48</v>
      </c>
      <c r="E19" s="12">
        <f t="shared" si="12"/>
        <v>122.10639999999999</v>
      </c>
      <c r="F19" s="19">
        <v>99.36</v>
      </c>
      <c r="G19" s="12">
        <f t="shared" si="13"/>
        <v>117.2448</v>
      </c>
      <c r="H19" s="12">
        <f>I19/1.18</f>
        <v>82.203389830508485</v>
      </c>
      <c r="I19" s="19">
        <v>97</v>
      </c>
      <c r="J19" s="12">
        <f t="shared" ref="J19" si="18">K19/1.18</f>
        <v>82.203389830508485</v>
      </c>
      <c r="K19" s="19">
        <v>97</v>
      </c>
      <c r="L19" s="23"/>
      <c r="M19" s="19">
        <v>99.36</v>
      </c>
      <c r="N19" s="12">
        <f t="shared" si="15"/>
        <v>117.2448</v>
      </c>
      <c r="O19" s="19">
        <v>101.36</v>
      </c>
      <c r="P19" s="12">
        <f t="shared" si="17"/>
        <v>119.6048</v>
      </c>
      <c r="Q19" s="12" t="e">
        <f>R19/1.18</f>
        <v>#VALUE!</v>
      </c>
      <c r="R19" s="19" t="s">
        <v>31</v>
      </c>
      <c r="S19" s="12" t="e">
        <f t="shared" ref="S19" si="19">T19/1.18</f>
        <v>#VALUE!</v>
      </c>
      <c r="T19" s="19" t="s">
        <v>31</v>
      </c>
      <c r="U19" s="23"/>
    </row>
    <row r="20" spans="1:21" s="6" customFormat="1" ht="12.75" customHeight="1">
      <c r="A20" s="22"/>
      <c r="B20" s="22"/>
      <c r="C20" s="22"/>
      <c r="D20" s="62" t="s">
        <v>13</v>
      </c>
      <c r="E20" s="63"/>
      <c r="F20" s="63"/>
      <c r="G20" s="63"/>
      <c r="H20" s="63"/>
      <c r="I20" s="63"/>
      <c r="J20" s="63"/>
      <c r="K20" s="64"/>
      <c r="L20" s="23"/>
      <c r="M20" s="62" t="s">
        <v>13</v>
      </c>
      <c r="N20" s="63"/>
      <c r="O20" s="63"/>
      <c r="P20" s="63"/>
      <c r="Q20" s="63"/>
      <c r="R20" s="63"/>
      <c r="S20" s="63"/>
      <c r="T20" s="64"/>
      <c r="U20" s="23"/>
    </row>
    <row r="21" spans="1:21" s="6" customFormat="1">
      <c r="A21" s="60" t="s">
        <v>17</v>
      </c>
      <c r="B21" s="20"/>
      <c r="C21" s="21" t="s">
        <v>33</v>
      </c>
      <c r="D21" s="19">
        <v>11150.51</v>
      </c>
      <c r="E21" s="12">
        <f t="shared" ref="E21:E22" si="20">D21*1.18</f>
        <v>13157.6018</v>
      </c>
      <c r="F21" s="19">
        <v>11783.59</v>
      </c>
      <c r="G21" s="12">
        <f t="shared" ref="G21:G22" si="21">F21*1.18</f>
        <v>13904.636199999999</v>
      </c>
      <c r="H21" s="12">
        <f>I21/1.18</f>
        <v>1550.8474576271187</v>
      </c>
      <c r="I21" s="19">
        <v>1830</v>
      </c>
      <c r="J21" s="12">
        <f>K21/1.18</f>
        <v>1644.0677966101696</v>
      </c>
      <c r="K21" s="19">
        <v>1940</v>
      </c>
      <c r="L21" s="23"/>
      <c r="M21" s="19">
        <v>11783.59</v>
      </c>
      <c r="N21" s="12">
        <f t="shared" ref="N21:N22" si="22">M21*1.18</f>
        <v>13904.636199999999</v>
      </c>
      <c r="O21" s="19">
        <v>11818.33</v>
      </c>
      <c r="P21" s="12">
        <f t="shared" ref="P21:P22" si="23">O21*1.18</f>
        <v>13945.6294</v>
      </c>
      <c r="Q21" s="12" t="e">
        <f>R21/1.18</f>
        <v>#VALUE!</v>
      </c>
      <c r="R21" s="19" t="s">
        <v>31</v>
      </c>
      <c r="S21" s="12" t="e">
        <f>T21/1.18</f>
        <v>#VALUE!</v>
      </c>
      <c r="T21" s="19" t="s">
        <v>31</v>
      </c>
      <c r="U21" s="23"/>
    </row>
    <row r="22" spans="1:21" s="6" customFormat="1">
      <c r="A22" s="60"/>
      <c r="B22" s="20"/>
      <c r="C22" s="21" t="s">
        <v>32</v>
      </c>
      <c r="D22" s="19">
        <v>204.37</v>
      </c>
      <c r="E22" s="12">
        <f t="shared" si="20"/>
        <v>241.1566</v>
      </c>
      <c r="F22" s="19">
        <v>212.94</v>
      </c>
      <c r="G22" s="12">
        <f t="shared" si="21"/>
        <v>251.26919999999998</v>
      </c>
      <c r="H22" s="12">
        <f>I22/1.18</f>
        <v>42.000000000000007</v>
      </c>
      <c r="I22" s="19">
        <v>49.56</v>
      </c>
      <c r="J22" s="12">
        <f t="shared" ref="J22" si="24">K22/1.18</f>
        <v>44.000000000000007</v>
      </c>
      <c r="K22" s="19">
        <v>51.92</v>
      </c>
      <c r="L22" s="23"/>
      <c r="M22" s="19">
        <v>212.94</v>
      </c>
      <c r="N22" s="12">
        <f t="shared" si="22"/>
        <v>251.26919999999998</v>
      </c>
      <c r="O22" s="19">
        <v>221.08</v>
      </c>
      <c r="P22" s="12">
        <f t="shared" si="23"/>
        <v>260.87439999999998</v>
      </c>
      <c r="Q22" s="12">
        <f>R22/1.18</f>
        <v>44.000000000000007</v>
      </c>
      <c r="R22" s="19">
        <v>51.92</v>
      </c>
      <c r="S22" s="12">
        <f t="shared" ref="S22" si="25">T22/1.18</f>
        <v>47.406779661016948</v>
      </c>
      <c r="T22" s="19">
        <v>55.94</v>
      </c>
      <c r="U22" s="23"/>
    </row>
  </sheetData>
  <mergeCells count="32">
    <mergeCell ref="A8:A9"/>
    <mergeCell ref="D20:K20"/>
    <mergeCell ref="M20:T20"/>
    <mergeCell ref="M15:T15"/>
    <mergeCell ref="Q3:T3"/>
    <mergeCell ref="D4:K4"/>
    <mergeCell ref="M4:T4"/>
    <mergeCell ref="M3:P3"/>
    <mergeCell ref="M10:T10"/>
    <mergeCell ref="M5:N5"/>
    <mergeCell ref="O5:P5"/>
    <mergeCell ref="Q5:R5"/>
    <mergeCell ref="S5:T5"/>
    <mergeCell ref="D10:K10"/>
    <mergeCell ref="D7:K7"/>
    <mergeCell ref="M7:T7"/>
    <mergeCell ref="A21:A22"/>
    <mergeCell ref="A11:A12"/>
    <mergeCell ref="A13:A14"/>
    <mergeCell ref="A1:K1"/>
    <mergeCell ref="A3:A6"/>
    <mergeCell ref="B3:B6"/>
    <mergeCell ref="D3:G3"/>
    <mergeCell ref="H3:K3"/>
    <mergeCell ref="D5:E5"/>
    <mergeCell ref="F5:G5"/>
    <mergeCell ref="H5:I5"/>
    <mergeCell ref="J5:K5"/>
    <mergeCell ref="A18:A19"/>
    <mergeCell ref="C3:C6"/>
    <mergeCell ref="A16:A17"/>
    <mergeCell ref="D15:K15"/>
  </mergeCells>
  <pageMargins left="0.24" right="0.23" top="0.27559055118110237" bottom="0.74803149606299213" header="0.31496062992125984" footer="0.31496062992125984"/>
  <pageSetup paperSize="9" scale="5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="90" zoomScaleNormal="100" zoomScaleSheetLayoutView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K9" sqref="K9"/>
    </sheetView>
  </sheetViews>
  <sheetFormatPr defaultRowHeight="12.75"/>
  <cols>
    <col min="1" max="1" width="26" style="1" customWidth="1"/>
    <col min="2" max="2" width="24.42578125" style="1" hidden="1" customWidth="1"/>
    <col min="3" max="3" width="29.85546875" style="1" customWidth="1"/>
    <col min="4" max="11" width="11.7109375" style="1" customWidth="1"/>
    <col min="12" max="12" width="2.5703125" style="27" customWidth="1"/>
    <col min="13" max="13" width="11.7109375" style="1" bestFit="1" customWidth="1"/>
    <col min="14" max="16384" width="9.140625" style="1"/>
  </cols>
  <sheetData>
    <row r="1" spans="1:12" ht="30.7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3"/>
    </row>
    <row r="2" spans="1:12">
      <c r="K2" s="2"/>
      <c r="L2" s="26"/>
    </row>
    <row r="3" spans="1:12" s="6" customFormat="1" ht="37.5" customHeight="1">
      <c r="A3" s="56" t="s">
        <v>0</v>
      </c>
      <c r="B3" s="56" t="s">
        <v>2</v>
      </c>
      <c r="C3" s="69" t="s">
        <v>22</v>
      </c>
      <c r="D3" s="55" t="s">
        <v>3</v>
      </c>
      <c r="E3" s="55"/>
      <c r="F3" s="55"/>
      <c r="G3" s="55"/>
      <c r="H3" s="55" t="s">
        <v>4</v>
      </c>
      <c r="I3" s="55"/>
      <c r="J3" s="55"/>
      <c r="K3" s="55"/>
      <c r="L3" s="23"/>
    </row>
    <row r="4" spans="1:12" s="6" customFormat="1" ht="12.75" customHeight="1">
      <c r="A4" s="57"/>
      <c r="B4" s="57"/>
      <c r="C4" s="70"/>
      <c r="D4" s="58" t="s">
        <v>29</v>
      </c>
      <c r="E4" s="58"/>
      <c r="F4" s="58"/>
      <c r="G4" s="58"/>
      <c r="H4" s="58"/>
      <c r="I4" s="58"/>
      <c r="J4" s="58"/>
      <c r="K4" s="58"/>
      <c r="L4" s="23"/>
    </row>
    <row r="5" spans="1:12" s="6" customFormat="1" ht="12.75" customHeight="1">
      <c r="A5" s="57"/>
      <c r="B5" s="57"/>
      <c r="C5" s="70"/>
      <c r="D5" s="55" t="s">
        <v>27</v>
      </c>
      <c r="E5" s="55"/>
      <c r="F5" s="55" t="s">
        <v>28</v>
      </c>
      <c r="G5" s="55"/>
      <c r="H5" s="55" t="s">
        <v>27</v>
      </c>
      <c r="I5" s="55"/>
      <c r="J5" s="55" t="s">
        <v>28</v>
      </c>
      <c r="K5" s="55"/>
      <c r="L5" s="23"/>
    </row>
    <row r="6" spans="1:12" s="6" customFormat="1">
      <c r="A6" s="57"/>
      <c r="B6" s="57"/>
      <c r="C6" s="70"/>
      <c r="D6" s="31" t="s">
        <v>5</v>
      </c>
      <c r="E6" s="31" t="s">
        <v>6</v>
      </c>
      <c r="F6" s="31" t="s">
        <v>5</v>
      </c>
      <c r="G6" s="31" t="s">
        <v>6</v>
      </c>
      <c r="H6" s="31" t="s">
        <v>5</v>
      </c>
      <c r="I6" s="31" t="s">
        <v>6</v>
      </c>
      <c r="J6" s="31" t="s">
        <v>5</v>
      </c>
      <c r="K6" s="31" t="s">
        <v>6</v>
      </c>
      <c r="L6" s="23"/>
    </row>
    <row r="7" spans="1:12" s="6" customFormat="1" ht="12.75" customHeight="1">
      <c r="A7" s="22"/>
      <c r="B7" s="22"/>
      <c r="C7" s="22"/>
      <c r="D7" s="62" t="s">
        <v>13</v>
      </c>
      <c r="E7" s="63"/>
      <c r="F7" s="63"/>
      <c r="G7" s="63"/>
      <c r="H7" s="63"/>
      <c r="I7" s="63"/>
      <c r="J7" s="63"/>
      <c r="K7" s="64"/>
      <c r="L7" s="23"/>
    </row>
    <row r="8" spans="1:12" s="6" customFormat="1">
      <c r="A8" s="60" t="s">
        <v>17</v>
      </c>
      <c r="B8" s="32"/>
      <c r="C8" s="30" t="s">
        <v>33</v>
      </c>
      <c r="D8" s="19">
        <v>11150.51</v>
      </c>
      <c r="E8" s="12">
        <f t="shared" ref="E8:E9" si="0">D8*1.18</f>
        <v>13157.6018</v>
      </c>
      <c r="F8" s="19">
        <v>11783.59</v>
      </c>
      <c r="G8" s="12">
        <f t="shared" ref="G8:G9" si="1">F8*1.18</f>
        <v>13904.636199999999</v>
      </c>
      <c r="H8" s="12">
        <f>I8/1.18</f>
        <v>1550.8474576271187</v>
      </c>
      <c r="I8" s="19">
        <v>1830</v>
      </c>
      <c r="J8" s="12">
        <f>K8/1.18</f>
        <v>1644.0677966101696</v>
      </c>
      <c r="K8" s="19">
        <v>1940</v>
      </c>
      <c r="L8" s="23"/>
    </row>
    <row r="9" spans="1:12" s="6" customFormat="1">
      <c r="A9" s="60"/>
      <c r="B9" s="32"/>
      <c r="C9" s="30" t="s">
        <v>32</v>
      </c>
      <c r="D9" s="19">
        <v>204.37</v>
      </c>
      <c r="E9" s="12">
        <f t="shared" si="0"/>
        <v>241.1566</v>
      </c>
      <c r="F9" s="19">
        <v>212.94</v>
      </c>
      <c r="G9" s="12">
        <f t="shared" si="1"/>
        <v>251.26919999999998</v>
      </c>
      <c r="H9" s="12">
        <f>I9/1.18</f>
        <v>42.000000000000007</v>
      </c>
      <c r="I9" s="19">
        <v>49.56</v>
      </c>
      <c r="J9" s="12">
        <f>K9/1.18</f>
        <v>44.000000000000007</v>
      </c>
      <c r="K9" s="19">
        <v>51.92</v>
      </c>
      <c r="L9" s="23"/>
    </row>
  </sheetData>
  <mergeCells count="13">
    <mergeCell ref="A8:A9"/>
    <mergeCell ref="D7:K7"/>
    <mergeCell ref="A1:K1"/>
    <mergeCell ref="A3:A6"/>
    <mergeCell ref="B3:B6"/>
    <mergeCell ref="C3:C6"/>
    <mergeCell ref="D3:G3"/>
    <mergeCell ref="H3:K3"/>
    <mergeCell ref="D5:E5"/>
    <mergeCell ref="F5:G5"/>
    <mergeCell ref="H5:I5"/>
    <mergeCell ref="J5:K5"/>
    <mergeCell ref="D4:K4"/>
  </mergeCells>
  <pageMargins left="0.24" right="0.23" top="0.27559055118110237" bottom="0.74803149606299213" header="0.31496062992125984" footer="0.31496062992125984"/>
  <pageSetup paperSize="9" scale="9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topLeftCell="A37" zoomScale="90" zoomScaleNormal="80" zoomScaleSheetLayoutView="90" workbookViewId="0">
      <selection activeCell="F80" sqref="F80"/>
    </sheetView>
  </sheetViews>
  <sheetFormatPr defaultRowHeight="12.75"/>
  <cols>
    <col min="1" max="1" width="29.28515625" style="1" customWidth="1"/>
    <col min="2" max="2" width="23.140625" style="1" customWidth="1"/>
    <col min="3" max="10" width="11.7109375" style="1" customWidth="1"/>
    <col min="11" max="12" width="13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3" s="13" customFormat="1" ht="49.5" customHeigh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 t="s">
        <v>55</v>
      </c>
      <c r="L1" s="71"/>
    </row>
    <row r="2" spans="1:13" ht="18" customHeight="1">
      <c r="J2" s="2" t="s">
        <v>7</v>
      </c>
    </row>
    <row r="3" spans="1:13" ht="40.5" customHeight="1">
      <c r="A3" s="84" t="s">
        <v>0</v>
      </c>
      <c r="B3" s="84" t="s">
        <v>2</v>
      </c>
      <c r="C3" s="75" t="s">
        <v>3</v>
      </c>
      <c r="D3" s="77"/>
      <c r="E3" s="77"/>
      <c r="F3" s="76"/>
      <c r="G3" s="75" t="str">
        <f>'Тарифы ТЭ на ОТ'!G3:J3</f>
        <v>Льготные тарифы для населения и исполнителей коммунальных услуг</v>
      </c>
      <c r="H3" s="77"/>
      <c r="I3" s="77"/>
      <c r="J3" s="76"/>
    </row>
    <row r="4" spans="1:13" ht="12.75" customHeight="1">
      <c r="A4" s="85"/>
      <c r="B4" s="85"/>
      <c r="C4" s="75" t="str">
        <f>'Тарифы ТЭ на ОТ'!C5:D5</f>
        <v>1 полугодие</v>
      </c>
      <c r="D4" s="76"/>
      <c r="E4" s="75" t="str">
        <f>'Тарифы ТЭ на ОТ'!E5:F5</f>
        <v>2 полугодие</v>
      </c>
      <c r="F4" s="76"/>
      <c r="G4" s="75" t="str">
        <f>'Тарифы ТЭ на ОТ'!G5:H5</f>
        <v>1 полугодие</v>
      </c>
      <c r="H4" s="76"/>
      <c r="I4" s="75" t="str">
        <f>'Тарифы ТЭ на ОТ'!I5:J5</f>
        <v>2 полугодие</v>
      </c>
      <c r="J4" s="76"/>
    </row>
    <row r="5" spans="1:13">
      <c r="A5" s="86"/>
      <c r="B5" s="86"/>
      <c r="C5" s="42" t="s">
        <v>5</v>
      </c>
      <c r="D5" s="42" t="s">
        <v>6</v>
      </c>
      <c r="E5" s="42" t="s">
        <v>5</v>
      </c>
      <c r="F5" s="42" t="s">
        <v>6</v>
      </c>
      <c r="G5" s="42" t="s">
        <v>5</v>
      </c>
      <c r="H5" s="42" t="s">
        <v>6</v>
      </c>
      <c r="I5" s="42" t="s">
        <v>5</v>
      </c>
      <c r="J5" s="42" t="s">
        <v>6</v>
      </c>
    </row>
    <row r="6" spans="1:13">
      <c r="A6" s="75" t="s">
        <v>8</v>
      </c>
      <c r="B6" s="77"/>
      <c r="C6" s="77"/>
      <c r="D6" s="77"/>
      <c r="E6" s="77"/>
      <c r="F6" s="77"/>
      <c r="G6" s="77"/>
      <c r="H6" s="77"/>
      <c r="I6" s="77"/>
      <c r="J6" s="76"/>
    </row>
    <row r="7" spans="1:13" s="4" customFormat="1" ht="42.75" customHeight="1">
      <c r="A7" s="44" t="s">
        <v>1</v>
      </c>
      <c r="B7" s="44" t="str">
        <f>'Тарифы ТЭ на ОТ'!B8</f>
        <v>№ 296 от 26.11.2015,
изм. 321 от 06.12.2016
изм. 406 от 16.12.2016</v>
      </c>
      <c r="C7" s="41">
        <f>'Тарифы ТЭ на ОТ'!C8</f>
        <v>11515.88</v>
      </c>
      <c r="D7" s="41">
        <f>'Тарифы ТЭ на ОТ'!D8</f>
        <v>13588.738399999998</v>
      </c>
      <c r="E7" s="41">
        <f>'Тарифы ТЭ на ОТ'!E8</f>
        <v>12260.17</v>
      </c>
      <c r="F7" s="41">
        <f>'Тарифы ТЭ на ОТ'!F8</f>
        <v>14467.000599999999</v>
      </c>
      <c r="G7" s="41">
        <f>'Тарифы ТЭ на ОТ'!G8</f>
        <v>1661.0169491525426</v>
      </c>
      <c r="H7" s="41">
        <f>'Тарифы ТЭ на ОТ'!H8</f>
        <v>1960</v>
      </c>
      <c r="I7" s="41">
        <f>'Тарифы ТЭ на ОТ'!I8</f>
        <v>1779.6610169491526</v>
      </c>
      <c r="J7" s="41">
        <f>'Тарифы ТЭ на ОТ'!J8</f>
        <v>2100</v>
      </c>
      <c r="K7" s="5"/>
      <c r="L7" s="5"/>
      <c r="M7" s="6"/>
    </row>
    <row r="8" spans="1:13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80"/>
      <c r="K8" s="5"/>
      <c r="L8" s="6"/>
      <c r="M8" s="6"/>
    </row>
    <row r="9" spans="1:13" ht="13.5" customHeight="1">
      <c r="A9" s="44" t="s">
        <v>10</v>
      </c>
      <c r="B9" s="81" t="str">
        <f>'Тарифы ТЭ на ОТ'!B10</f>
        <v>№ 297 от 26.11.2015 г.,
изм. 322 от 06.12.2016</v>
      </c>
      <c r="C9" s="19">
        <f>'Тарифы ТЭ на ОТ'!C10</f>
        <v>10977.16</v>
      </c>
      <c r="D9" s="19">
        <f>'Тарифы ТЭ на ОТ'!D10</f>
        <v>12953.048799999999</v>
      </c>
      <c r="E9" s="19">
        <f>'Тарифы ТЭ на ОТ'!E10</f>
        <v>11470.37</v>
      </c>
      <c r="F9" s="19">
        <f>'Тарифы ТЭ на ОТ'!F10</f>
        <v>13535.036599999999</v>
      </c>
      <c r="G9" s="19">
        <f>'Тарифы ТЭ на ОТ'!G10</f>
        <v>2512.7118644067796</v>
      </c>
      <c r="H9" s="19">
        <f>'Тарифы ТЭ на ОТ'!H10</f>
        <v>2965</v>
      </c>
      <c r="I9" s="19">
        <f>'Тарифы ТЭ на ОТ'!I10</f>
        <v>2610.1694915254238</v>
      </c>
      <c r="J9" s="19">
        <f>'Тарифы ТЭ на ОТ'!J10</f>
        <v>3080</v>
      </c>
      <c r="K9" s="5"/>
      <c r="M9" s="6"/>
    </row>
    <row r="10" spans="1:13" ht="13.5" customHeight="1">
      <c r="A10" s="44" t="s">
        <v>11</v>
      </c>
      <c r="B10" s="82"/>
      <c r="C10" s="19">
        <f>'Тарифы ТЭ на ОТ'!C11</f>
        <v>10977.16</v>
      </c>
      <c r="D10" s="19">
        <f>'Тарифы ТЭ на ОТ'!D11</f>
        <v>12953.048799999999</v>
      </c>
      <c r="E10" s="19">
        <f>'Тарифы ТЭ на ОТ'!E11</f>
        <v>11470.37</v>
      </c>
      <c r="F10" s="19">
        <f>'Тарифы ТЭ на ОТ'!F11</f>
        <v>13535.036599999999</v>
      </c>
      <c r="G10" s="19">
        <f>'Тарифы ТЭ на ОТ'!G11</f>
        <v>2444.9152542372881</v>
      </c>
      <c r="H10" s="19">
        <f>'Тарифы ТЭ на ОТ'!H11</f>
        <v>2885</v>
      </c>
      <c r="I10" s="19">
        <f>'Тарифы ТЭ на ОТ'!I11</f>
        <v>2542.3728813559323</v>
      </c>
      <c r="J10" s="19">
        <f>'Тарифы ТЭ на ОТ'!J11</f>
        <v>3000</v>
      </c>
      <c r="K10" s="5"/>
      <c r="M10" s="6"/>
    </row>
    <row r="11" spans="1:13">
      <c r="A11" s="78" t="s">
        <v>12</v>
      </c>
      <c r="B11" s="79"/>
      <c r="C11" s="79"/>
      <c r="D11" s="79"/>
      <c r="E11" s="79"/>
      <c r="F11" s="79"/>
      <c r="G11" s="79"/>
      <c r="H11" s="79"/>
      <c r="I11" s="79"/>
      <c r="J11" s="80"/>
      <c r="K11" s="5"/>
      <c r="L11" s="6"/>
      <c r="M11" s="6"/>
    </row>
    <row r="12" spans="1:13" s="4" customFormat="1" ht="14.25" customHeight="1">
      <c r="A12" s="44" t="s">
        <v>16</v>
      </c>
      <c r="B12" s="81" t="str">
        <f>'Тарифы ТЭ на ОТ'!B13</f>
        <v>№ 298 от 26.11.2015 г.,
изм. 323 от 06.12.2016
изм. 408 от 16.12.2016</v>
      </c>
      <c r="C12" s="45">
        <f>'Тарифы ТЭ на ОТ'!C13</f>
        <v>16361.75</v>
      </c>
      <c r="D12" s="45">
        <f>'Тарифы ТЭ на ОТ'!D13</f>
        <v>19306.864999999998</v>
      </c>
      <c r="E12" s="45">
        <f>'Тарифы ТЭ на ОТ'!E13</f>
        <v>16673.599999999999</v>
      </c>
      <c r="F12" s="45">
        <f>'Тарифы ТЭ на ОТ'!F13</f>
        <v>19674.847999999998</v>
      </c>
      <c r="G12" s="45">
        <f>'Тарифы ТЭ на ОТ'!G13</f>
        <v>2182.2033898305085</v>
      </c>
      <c r="H12" s="45">
        <f>'Тарифы ТЭ на ОТ'!H13</f>
        <v>2575</v>
      </c>
      <c r="I12" s="45">
        <f>'Тарифы ТЭ на ОТ'!I13</f>
        <v>2271.1864406779664</v>
      </c>
      <c r="J12" s="45">
        <f>'Тарифы ТЭ на ОТ'!J13</f>
        <v>2680</v>
      </c>
      <c r="K12" s="5"/>
      <c r="L12" s="6"/>
      <c r="M12" s="6"/>
    </row>
    <row r="13" spans="1:13" s="4" customFormat="1" ht="14.25" customHeight="1">
      <c r="A13" s="44" t="s">
        <v>14</v>
      </c>
      <c r="B13" s="83"/>
      <c r="C13" s="45">
        <f>'Тарифы ТЭ на ОТ'!C14</f>
        <v>16361.75</v>
      </c>
      <c r="D13" s="45">
        <f>'Тарифы ТЭ на ОТ'!D14</f>
        <v>19306.864999999998</v>
      </c>
      <c r="E13" s="45">
        <f>'Тарифы ТЭ на ОТ'!E14</f>
        <v>16673.599999999999</v>
      </c>
      <c r="F13" s="45">
        <f>'Тарифы ТЭ на ОТ'!F14</f>
        <v>19674.847999999998</v>
      </c>
      <c r="G13" s="45">
        <f>'Тарифы ТЭ на ОТ'!G14</f>
        <v>2301.6949152542375</v>
      </c>
      <c r="H13" s="45">
        <f>'Тарифы ТЭ на ОТ'!H14</f>
        <v>2716</v>
      </c>
      <c r="I13" s="45">
        <f>'Тарифы ТЭ на ОТ'!I14</f>
        <v>2406.7796610169494</v>
      </c>
      <c r="J13" s="45">
        <f>'Тарифы ТЭ на ОТ'!J14</f>
        <v>2840</v>
      </c>
      <c r="K13" s="5"/>
      <c r="L13" s="5"/>
      <c r="M13" s="6"/>
    </row>
    <row r="14" spans="1:13" s="4" customFormat="1" ht="14.25" customHeight="1">
      <c r="A14" s="44" t="s">
        <v>15</v>
      </c>
      <c r="B14" s="83"/>
      <c r="C14" s="45">
        <f>'Тарифы ТЭ на ОТ'!C15</f>
        <v>16361.75</v>
      </c>
      <c r="D14" s="45">
        <f>'Тарифы ТЭ на ОТ'!D15</f>
        <v>19306.864999999998</v>
      </c>
      <c r="E14" s="45">
        <f>'Тарифы ТЭ на ОТ'!E15</f>
        <v>16673.599999999999</v>
      </c>
      <c r="F14" s="45">
        <f>'Тарифы ТЭ на ОТ'!F15</f>
        <v>19674.847999999998</v>
      </c>
      <c r="G14" s="45">
        <f>'Тарифы ТЭ на ОТ'!G15</f>
        <v>2182.2033898305085</v>
      </c>
      <c r="H14" s="45">
        <f>'Тарифы ТЭ на ОТ'!H15</f>
        <v>2575</v>
      </c>
      <c r="I14" s="45">
        <f>'Тарифы ТЭ на ОТ'!I15</f>
        <v>2271.1864406779664</v>
      </c>
      <c r="J14" s="45">
        <f>'Тарифы ТЭ на ОТ'!J15</f>
        <v>2680</v>
      </c>
      <c r="K14" s="5"/>
      <c r="L14" s="6"/>
      <c r="M14" s="6"/>
    </row>
    <row r="15" spans="1:13" s="4" customFormat="1" ht="14.25" customHeight="1">
      <c r="A15" s="44" t="s">
        <v>53</v>
      </c>
      <c r="B15" s="82"/>
      <c r="C15" s="50">
        <f>'Тарифы ТЭ на ОТ'!C16</f>
        <v>16361.75</v>
      </c>
      <c r="D15" s="50">
        <f>'Тарифы ТЭ на ОТ'!D16</f>
        <v>19306.864999999998</v>
      </c>
      <c r="E15" s="50">
        <f>'Тарифы ТЭ на ОТ'!E16</f>
        <v>16673.599999999999</v>
      </c>
      <c r="F15" s="50">
        <f>'Тарифы ТЭ на ОТ'!F16</f>
        <v>19674.847999999998</v>
      </c>
      <c r="G15" s="50">
        <f>'Тарифы ТЭ на ОТ'!G16</f>
        <v>2182.2033898305085</v>
      </c>
      <c r="H15" s="50">
        <f>'Тарифы ТЭ на ОТ'!H16</f>
        <v>2575</v>
      </c>
      <c r="I15" s="50">
        <f>'Тарифы ТЭ на ОТ'!I16</f>
        <v>2271.1864406779664</v>
      </c>
      <c r="J15" s="50">
        <f>'Тарифы ТЭ на ОТ'!J16</f>
        <v>2680</v>
      </c>
      <c r="K15" s="5"/>
      <c r="L15" s="6"/>
      <c r="M15" s="6"/>
    </row>
    <row r="16" spans="1:13">
      <c r="A16" s="78" t="s">
        <v>13</v>
      </c>
      <c r="B16" s="79"/>
      <c r="C16" s="79"/>
      <c r="D16" s="79"/>
      <c r="E16" s="79"/>
      <c r="F16" s="79"/>
      <c r="G16" s="79"/>
      <c r="H16" s="79"/>
      <c r="I16" s="79"/>
      <c r="J16" s="80"/>
      <c r="K16" s="5"/>
      <c r="L16" s="6"/>
      <c r="M16" s="6"/>
    </row>
    <row r="17" spans="1:13" ht="21" customHeight="1">
      <c r="A17" s="44" t="s">
        <v>17</v>
      </c>
      <c r="B17" s="81" t="str">
        <f>'Тарифы ТЭ на ОТ'!B18</f>
        <v>№ 299 от 26.11.2015,
изм. 324 от 06.12.2016,
изм. 409 от 16.12.2016</v>
      </c>
      <c r="C17" s="19">
        <f>'Тарифы ТЭ на ОТ'!C18</f>
        <v>11150.51</v>
      </c>
      <c r="D17" s="19">
        <f>'Тарифы ТЭ на ОТ'!D18</f>
        <v>13157.6018</v>
      </c>
      <c r="E17" s="19">
        <f>'Тарифы ТЭ на ОТ'!E18</f>
        <v>11783.59</v>
      </c>
      <c r="F17" s="19">
        <f>'Тарифы ТЭ на ОТ'!F18</f>
        <v>13904.636199999999</v>
      </c>
      <c r="G17" s="19">
        <f>'Тарифы ТЭ на ОТ'!G18</f>
        <v>1550.8474576271187</v>
      </c>
      <c r="H17" s="19">
        <f>'Тарифы ТЭ на ОТ'!H18</f>
        <v>1830</v>
      </c>
      <c r="I17" s="19">
        <f>'Тарифы ТЭ на ОТ'!I18</f>
        <v>1644.0677966101696</v>
      </c>
      <c r="J17" s="19">
        <f>'Тарифы ТЭ на ОТ'!J18</f>
        <v>1940</v>
      </c>
      <c r="K17" s="5"/>
      <c r="L17" s="6"/>
      <c r="M17" s="6"/>
    </row>
    <row r="18" spans="1:13" ht="21" customHeight="1">
      <c r="A18" s="44" t="s">
        <v>18</v>
      </c>
      <c r="B18" s="82"/>
      <c r="C18" s="19">
        <f>'Тарифы ТЭ на ОТ'!C19</f>
        <v>11150.51</v>
      </c>
      <c r="D18" s="19">
        <f>'Тарифы ТЭ на ОТ'!D19</f>
        <v>13157.6018</v>
      </c>
      <c r="E18" s="19">
        <f>'Тарифы ТЭ на ОТ'!E19</f>
        <v>11783.59</v>
      </c>
      <c r="F18" s="19">
        <f>'Тарифы ТЭ на ОТ'!F19</f>
        <v>13904.636199999999</v>
      </c>
      <c r="G18" s="19">
        <f>'Тарифы ТЭ на ОТ'!G19</f>
        <v>2684.7457627118647</v>
      </c>
      <c r="H18" s="19">
        <f>'Тарифы ТЭ на ОТ'!H19</f>
        <v>3168</v>
      </c>
      <c r="I18" s="19">
        <f>'Тарифы ТЭ на ОТ'!I19</f>
        <v>2838.9830508474579</v>
      </c>
      <c r="J18" s="19">
        <f>'Тарифы ТЭ на ОТ'!J19</f>
        <v>3350</v>
      </c>
      <c r="K18" s="6"/>
      <c r="L18" s="6"/>
      <c r="M18" s="6"/>
    </row>
    <row r="19" spans="1:13">
      <c r="K19" s="6"/>
      <c r="L19" s="6"/>
      <c r="M19" s="6"/>
    </row>
    <row r="20" spans="1:13">
      <c r="K20" s="6"/>
      <c r="L20" s="6"/>
    </row>
    <row r="21" spans="1:13" s="13" customFormat="1" ht="16.5">
      <c r="A21" s="73" t="s">
        <v>45</v>
      </c>
      <c r="B21" s="73"/>
      <c r="C21" s="73"/>
      <c r="D21" s="73"/>
      <c r="E21" s="73"/>
      <c r="F21" s="73"/>
      <c r="G21" s="73"/>
      <c r="H21" s="73"/>
      <c r="I21" s="73"/>
      <c r="J21" s="73"/>
      <c r="K21" s="14"/>
      <c r="L21" s="14"/>
    </row>
    <row r="22" spans="1:13" ht="18" customHeight="1">
      <c r="J22" s="2" t="s">
        <v>26</v>
      </c>
    </row>
    <row r="23" spans="1:13">
      <c r="A23" s="74" t="s">
        <v>0</v>
      </c>
      <c r="B23" s="74" t="s">
        <v>2</v>
      </c>
      <c r="C23" s="87" t="s">
        <v>3</v>
      </c>
      <c r="D23" s="87"/>
      <c r="E23" s="87"/>
      <c r="F23" s="87"/>
      <c r="G23" s="87" t="s">
        <v>4</v>
      </c>
      <c r="H23" s="87"/>
      <c r="I23" s="87"/>
      <c r="J23" s="87"/>
      <c r="K23" s="6"/>
      <c r="L23" s="6"/>
    </row>
    <row r="24" spans="1:13" ht="12.75" customHeight="1">
      <c r="A24" s="74"/>
      <c r="B24" s="74"/>
      <c r="C24" s="75" t="s">
        <v>27</v>
      </c>
      <c r="D24" s="76"/>
      <c r="E24" s="75" t="s">
        <v>28</v>
      </c>
      <c r="F24" s="76"/>
      <c r="G24" s="75" t="s">
        <v>27</v>
      </c>
      <c r="H24" s="76"/>
      <c r="I24" s="75" t="s">
        <v>28</v>
      </c>
      <c r="J24" s="76"/>
      <c r="K24" s="6"/>
      <c r="L24" s="6"/>
    </row>
    <row r="25" spans="1:13">
      <c r="A25" s="74"/>
      <c r="B25" s="74"/>
      <c r="C25" s="7" t="s">
        <v>5</v>
      </c>
      <c r="D25" s="7" t="s">
        <v>6</v>
      </c>
      <c r="E25" s="7" t="s">
        <v>5</v>
      </c>
      <c r="F25" s="7" t="s">
        <v>6</v>
      </c>
      <c r="G25" s="7" t="s">
        <v>5</v>
      </c>
      <c r="H25" s="7" t="s">
        <v>6</v>
      </c>
      <c r="I25" s="7" t="s">
        <v>5</v>
      </c>
      <c r="J25" s="7" t="s">
        <v>6</v>
      </c>
      <c r="K25" s="6"/>
      <c r="L25" s="6"/>
    </row>
    <row r="26" spans="1:13">
      <c r="A26" s="75" t="s">
        <v>8</v>
      </c>
      <c r="B26" s="77"/>
      <c r="C26" s="77"/>
      <c r="D26" s="77"/>
      <c r="E26" s="77"/>
      <c r="F26" s="77"/>
      <c r="G26" s="77"/>
      <c r="H26" s="77"/>
      <c r="I26" s="77"/>
      <c r="J26" s="77"/>
      <c r="K26" s="6"/>
      <c r="L26" s="6"/>
    </row>
    <row r="27" spans="1:13" ht="28.5" customHeight="1">
      <c r="A27" s="11" t="s">
        <v>1</v>
      </c>
      <c r="B27" s="9" t="str">
        <f>'Тарифы ТНос'!B8</f>
        <v>№ 296 от 26.11.2015,
изм. 406 от 16.12.2016</v>
      </c>
      <c r="C27" s="19">
        <f>'Тарифы ТНос'!C8</f>
        <v>118.44</v>
      </c>
      <c r="D27" s="19">
        <f>'Тарифы ТНос'!D8</f>
        <v>139.75919999999999</v>
      </c>
      <c r="E27" s="19">
        <f>'Тарифы ТНос'!E8</f>
        <v>117.64</v>
      </c>
      <c r="F27" s="19">
        <f>'Тарифы ТНос'!F8</f>
        <v>138.8152</v>
      </c>
      <c r="G27" s="19">
        <f>'Тарифы ТНос'!G8</f>
        <v>75.423728813559322</v>
      </c>
      <c r="H27" s="19">
        <f>'Тарифы ТНос'!H8</f>
        <v>89</v>
      </c>
      <c r="I27" s="19">
        <f>'Тарифы ТНос'!I8</f>
        <v>77.966101694915253</v>
      </c>
      <c r="J27" s="19">
        <f>'Тарифы ТНос'!J8</f>
        <v>92</v>
      </c>
      <c r="K27" s="6"/>
      <c r="L27" s="6"/>
    </row>
    <row r="28" spans="1:13">
      <c r="A28" s="78" t="s">
        <v>9</v>
      </c>
      <c r="B28" s="79"/>
      <c r="C28" s="79"/>
      <c r="D28" s="79"/>
      <c r="E28" s="79"/>
      <c r="F28" s="79"/>
      <c r="G28" s="79"/>
      <c r="H28" s="79"/>
      <c r="I28" s="79"/>
      <c r="J28" s="80"/>
      <c r="K28" s="6"/>
      <c r="L28" s="6"/>
    </row>
    <row r="29" spans="1:13" ht="22.5" customHeight="1">
      <c r="A29" s="10" t="s">
        <v>10</v>
      </c>
      <c r="B29" s="89" t="str">
        <f>'Тарифы ТНос'!B10</f>
        <v>№ 297 от 26.11.2015,
изм. 193 от 10.06.2016,
изм. 407 от 16.12.2016</v>
      </c>
      <c r="C29" s="19">
        <f>'Тарифы ТНос'!C10</f>
        <v>30.47</v>
      </c>
      <c r="D29" s="19">
        <f>'Тарифы ТНос'!D10</f>
        <v>35.954599999999999</v>
      </c>
      <c r="E29" s="19">
        <f>'Тарифы ТНос'!E10</f>
        <v>31.58</v>
      </c>
      <c r="F29" s="19">
        <f>'Тарифы ТНос'!F10</f>
        <v>37.264399999999995</v>
      </c>
      <c r="G29" s="19">
        <f>'Тарифы ТНос'!G10</f>
        <v>17.220338983050848</v>
      </c>
      <c r="H29" s="19">
        <f>'Тарифы ТНос'!H10</f>
        <v>20.32</v>
      </c>
      <c r="I29" s="19">
        <f>'Тарифы ТНос'!I10</f>
        <v>21.000000000000004</v>
      </c>
      <c r="J29" s="19">
        <f>'Тарифы ТНос'!J10</f>
        <v>24.78</v>
      </c>
      <c r="K29" s="6"/>
      <c r="L29" s="6"/>
    </row>
    <row r="30" spans="1:13" ht="22.5" customHeight="1">
      <c r="A30" s="10" t="s">
        <v>11</v>
      </c>
      <c r="B30" s="90"/>
      <c r="C30" s="19">
        <f>'Тарифы ТНос'!C11</f>
        <v>30.47</v>
      </c>
      <c r="D30" s="19">
        <f>'Тарифы ТНос'!D11</f>
        <v>35.954599999999999</v>
      </c>
      <c r="E30" s="19">
        <f>'Тарифы ТНос'!E11</f>
        <v>31.58</v>
      </c>
      <c r="F30" s="19">
        <f>'Тарифы ТНос'!F11</f>
        <v>37.264399999999995</v>
      </c>
      <c r="G30" s="19">
        <f>'Тарифы ТНос'!G11</f>
        <v>17.220338983050848</v>
      </c>
      <c r="H30" s="19">
        <f>'Тарифы ТНос'!H11</f>
        <v>20.32</v>
      </c>
      <c r="I30" s="19">
        <f>'Тарифы ТНос'!I11</f>
        <v>21.000000000000004</v>
      </c>
      <c r="J30" s="19">
        <f>'Тарифы ТНос'!J11</f>
        <v>24.78</v>
      </c>
      <c r="K30" s="6"/>
      <c r="L30" s="6"/>
    </row>
    <row r="31" spans="1:13">
      <c r="A31" s="78" t="s">
        <v>12</v>
      </c>
      <c r="B31" s="79"/>
      <c r="C31" s="79"/>
      <c r="D31" s="79"/>
      <c r="E31" s="79"/>
      <c r="F31" s="79"/>
      <c r="G31" s="79"/>
      <c r="H31" s="79"/>
      <c r="I31" s="79"/>
      <c r="J31" s="80"/>
      <c r="K31" s="6"/>
      <c r="L31" s="6"/>
    </row>
    <row r="32" spans="1:13" ht="15.75" customHeight="1">
      <c r="A32" s="10" t="s">
        <v>16</v>
      </c>
      <c r="B32" s="89" t="str">
        <f>'Тарифы ТНос'!B13</f>
        <v>№ 298 от 26.11.2015 г.,
изм. 408 от 16.12.2016</v>
      </c>
      <c r="C32" s="19">
        <f>'Тарифы ТНос'!C13</f>
        <v>118.38</v>
      </c>
      <c r="D32" s="19">
        <f>'Тарифы ТНос'!D13</f>
        <v>139.6884</v>
      </c>
      <c r="E32" s="19">
        <f>'Тарифы ТНос'!E13</f>
        <v>115.03</v>
      </c>
      <c r="F32" s="19">
        <f>'Тарифы ТНос'!F13</f>
        <v>135.7354</v>
      </c>
      <c r="G32" s="19">
        <f>'Тарифы ТНос'!G13</f>
        <v>80.508474576271198</v>
      </c>
      <c r="H32" s="19">
        <f>'Тарифы ТНос'!H13</f>
        <v>95</v>
      </c>
      <c r="I32" s="19">
        <f>'Тарифы ТНос'!I13</f>
        <v>81.355932203389841</v>
      </c>
      <c r="J32" s="19">
        <f>'Тарифы ТНос'!J13</f>
        <v>96</v>
      </c>
      <c r="K32" s="6"/>
      <c r="L32" s="6"/>
    </row>
    <row r="33" spans="1:12" ht="15.75" customHeight="1">
      <c r="A33" s="10" t="s">
        <v>14</v>
      </c>
      <c r="B33" s="90"/>
      <c r="C33" s="19">
        <f>'Тарифы ТНос'!C14</f>
        <v>103.48</v>
      </c>
      <c r="D33" s="19">
        <f>'Тарифы ТНос'!D14</f>
        <v>122.10639999999999</v>
      </c>
      <c r="E33" s="19">
        <f>'Тарифы ТНос'!E14</f>
        <v>99.36</v>
      </c>
      <c r="F33" s="19">
        <f>'Тарифы ТНос'!F14</f>
        <v>117.2448</v>
      </c>
      <c r="G33" s="19">
        <f>'Тарифы ТНос'!G14</f>
        <v>82.203389830508485</v>
      </c>
      <c r="H33" s="19">
        <f>'Тарифы ТНос'!H14</f>
        <v>97</v>
      </c>
      <c r="I33" s="19">
        <f>'Тарифы ТНос'!I14</f>
        <v>82.203389830508485</v>
      </c>
      <c r="J33" s="19">
        <f>'Тарифы ТНос'!J14</f>
        <v>97</v>
      </c>
      <c r="K33" s="6"/>
      <c r="L33" s="6"/>
    </row>
    <row r="34" spans="1:12">
      <c r="A34" s="78" t="s">
        <v>13</v>
      </c>
      <c r="B34" s="79"/>
      <c r="C34" s="79"/>
      <c r="D34" s="79"/>
      <c r="E34" s="79"/>
      <c r="F34" s="79"/>
      <c r="G34" s="79"/>
      <c r="H34" s="79"/>
      <c r="I34" s="79"/>
      <c r="J34" s="80"/>
      <c r="K34" s="6"/>
      <c r="L34" s="6"/>
    </row>
    <row r="35" spans="1:12" ht="39.75" customHeight="1">
      <c r="A35" s="43" t="s">
        <v>17</v>
      </c>
      <c r="B35" s="46" t="str">
        <f>'Тарифы ТНос'!B16</f>
        <v>№ 299 от 26.11.2015,
изм. 410 от 14.12.2015,
изм. 409 от 16.12.2016,</v>
      </c>
      <c r="C35" s="51">
        <f>'Тарифы ТНос'!C16</f>
        <v>204.37</v>
      </c>
      <c r="D35" s="51">
        <f>'Тарифы ТНос'!D16</f>
        <v>241.1566</v>
      </c>
      <c r="E35" s="51">
        <f>'Тарифы ТНос'!E16</f>
        <v>212.94</v>
      </c>
      <c r="F35" s="51">
        <f>'Тарифы ТНос'!F16</f>
        <v>251.26919999999998</v>
      </c>
      <c r="G35" s="19">
        <f>'Тарифы ТНос'!G16</f>
        <v>42.000000000000007</v>
      </c>
      <c r="H35" s="19">
        <f>'Тарифы ТНос'!H16</f>
        <v>49.56</v>
      </c>
      <c r="I35" s="19">
        <f>'Тарифы ТНос'!I16</f>
        <v>44.000000000000007</v>
      </c>
      <c r="J35" s="19">
        <f>'Тарифы ТНос'!J16</f>
        <v>51.92</v>
      </c>
      <c r="K35" s="6"/>
      <c r="L35" s="6"/>
    </row>
    <row r="36" spans="1:12">
      <c r="K36" s="6"/>
      <c r="L36" s="6"/>
    </row>
    <row r="37" spans="1:12">
      <c r="K37" s="6"/>
      <c r="L37" s="6"/>
    </row>
    <row r="38" spans="1:12" s="13" customFormat="1" ht="16.5">
      <c r="A38" s="73" t="s">
        <v>46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2" ht="18" customHeight="1">
      <c r="J39" s="2"/>
    </row>
    <row r="40" spans="1:12" ht="28.5" customHeight="1">
      <c r="A40" s="74" t="s">
        <v>0</v>
      </c>
      <c r="B40" s="74" t="s">
        <v>2</v>
      </c>
      <c r="C40" s="87" t="s">
        <v>19</v>
      </c>
      <c r="D40" s="87"/>
      <c r="E40" s="75" t="s">
        <v>3</v>
      </c>
      <c r="F40" s="77"/>
      <c r="G40" s="77"/>
      <c r="H40" s="76"/>
      <c r="I40" s="75" t="s">
        <v>4</v>
      </c>
      <c r="J40" s="77"/>
      <c r="K40" s="77"/>
      <c r="L40" s="76"/>
    </row>
    <row r="41" spans="1:12" ht="12.75" customHeight="1">
      <c r="A41" s="74"/>
      <c r="B41" s="74"/>
      <c r="C41" s="87"/>
      <c r="D41" s="87"/>
      <c r="E41" s="75" t="s">
        <v>27</v>
      </c>
      <c r="F41" s="76"/>
      <c r="G41" s="75" t="s">
        <v>28</v>
      </c>
      <c r="H41" s="76"/>
      <c r="I41" s="75" t="s">
        <v>27</v>
      </c>
      <c r="J41" s="76"/>
      <c r="K41" s="75" t="s">
        <v>28</v>
      </c>
      <c r="L41" s="76"/>
    </row>
    <row r="42" spans="1:12">
      <c r="A42" s="74"/>
      <c r="B42" s="74"/>
      <c r="C42" s="87"/>
      <c r="D42" s="87"/>
      <c r="E42" s="7" t="s">
        <v>5</v>
      </c>
      <c r="F42" s="7" t="s">
        <v>6</v>
      </c>
      <c r="G42" s="7" t="s">
        <v>5</v>
      </c>
      <c r="H42" s="7" t="s">
        <v>6</v>
      </c>
      <c r="I42" s="7" t="s">
        <v>5</v>
      </c>
      <c r="J42" s="7" t="s">
        <v>6</v>
      </c>
      <c r="K42" s="7" t="s">
        <v>5</v>
      </c>
      <c r="L42" s="7" t="s">
        <v>6</v>
      </c>
    </row>
    <row r="43" spans="1:12">
      <c r="A43" s="75" t="s">
        <v>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s="3" customFormat="1" ht="14.25">
      <c r="A44" s="91" t="s">
        <v>1</v>
      </c>
      <c r="B44" s="72" t="s">
        <v>36</v>
      </c>
      <c r="C44" s="88" t="s">
        <v>20</v>
      </c>
      <c r="D44" s="88"/>
      <c r="E44" s="19">
        <f>'Тарифы откр.система'!D8</f>
        <v>11515.88</v>
      </c>
      <c r="F44" s="19">
        <f>'Тарифы откр.система'!E8</f>
        <v>13588.738399999998</v>
      </c>
      <c r="G44" s="19">
        <f>'Тарифы откр.система'!F8</f>
        <v>12260.17</v>
      </c>
      <c r="H44" s="19">
        <f>'Тарифы откр.система'!G8</f>
        <v>14467.000599999999</v>
      </c>
      <c r="I44" s="19">
        <f>'Тарифы откр.система'!H8</f>
        <v>1661.0169491525426</v>
      </c>
      <c r="J44" s="19">
        <f>'Тарифы откр.система'!I8</f>
        <v>1960</v>
      </c>
      <c r="K44" s="19">
        <f>'Тарифы откр.система'!J8</f>
        <v>1779.6610169491526</v>
      </c>
      <c r="L44" s="19">
        <f>'Тарифы откр.система'!K8</f>
        <v>2100</v>
      </c>
    </row>
    <row r="45" spans="1:12">
      <c r="A45" s="92"/>
      <c r="B45" s="72"/>
      <c r="C45" s="88" t="s">
        <v>25</v>
      </c>
      <c r="D45" s="88"/>
      <c r="E45" s="19">
        <f>'Тарифы откр.система'!D9</f>
        <v>118.44</v>
      </c>
      <c r="F45" s="19">
        <f>'Тарифы откр.система'!E9</f>
        <v>139.75919999999999</v>
      </c>
      <c r="G45" s="19">
        <f>'Тарифы откр.система'!F9</f>
        <v>117.64</v>
      </c>
      <c r="H45" s="19">
        <f>'Тарифы откр.система'!G9</f>
        <v>138.8152</v>
      </c>
      <c r="I45" s="19">
        <f>'Тарифы откр.система'!H9</f>
        <v>75.423728813559322</v>
      </c>
      <c r="J45" s="19">
        <f>'Тарифы откр.система'!I9</f>
        <v>89</v>
      </c>
      <c r="K45" s="19">
        <f>'Тарифы откр.система'!J9</f>
        <v>77.966101694915253</v>
      </c>
      <c r="L45" s="19">
        <f>'Тарифы откр.система'!K9</f>
        <v>92</v>
      </c>
    </row>
    <row r="46" spans="1:12">
      <c r="A46" s="79" t="s">
        <v>9</v>
      </c>
      <c r="B46" s="79"/>
      <c r="C46" s="79"/>
      <c r="D46" s="79"/>
      <c r="E46" s="79"/>
      <c r="F46" s="79"/>
      <c r="G46" s="79"/>
      <c r="H46" s="79"/>
      <c r="I46" s="79"/>
      <c r="J46" s="79"/>
      <c r="K46" s="80"/>
      <c r="L46" s="8"/>
    </row>
    <row r="47" spans="1:12">
      <c r="A47" s="91" t="s">
        <v>10</v>
      </c>
      <c r="B47" s="99" t="s">
        <v>42</v>
      </c>
      <c r="C47" s="88" t="s">
        <v>20</v>
      </c>
      <c r="D47" s="88"/>
      <c r="E47" s="19">
        <f>'Тарифы откр.система'!D11</f>
        <v>10977.16</v>
      </c>
      <c r="F47" s="19">
        <f>'Тарифы откр.система'!E11</f>
        <v>12953.048799999999</v>
      </c>
      <c r="G47" s="19">
        <f>'Тарифы откр.система'!F11</f>
        <v>11470.37</v>
      </c>
      <c r="H47" s="19">
        <f>'Тарифы откр.система'!G11</f>
        <v>13535.036599999999</v>
      </c>
      <c r="I47" s="19">
        <f>'Тарифы откр.система'!H11</f>
        <v>2512.7118644067796</v>
      </c>
      <c r="J47" s="19">
        <f>'Тарифы откр.система'!I11</f>
        <v>2965</v>
      </c>
      <c r="K47" s="19">
        <f>'Тарифы откр.система'!J11</f>
        <v>2610.1694915254238</v>
      </c>
      <c r="L47" s="19">
        <f>'Тарифы откр.система'!K11</f>
        <v>3080</v>
      </c>
    </row>
    <row r="48" spans="1:12" ht="12.75" customHeight="1">
      <c r="A48" s="92"/>
      <c r="B48" s="100"/>
      <c r="C48" s="88" t="s">
        <v>25</v>
      </c>
      <c r="D48" s="88"/>
      <c r="E48" s="19">
        <f>'Тарифы откр.система'!D12</f>
        <v>30.47</v>
      </c>
      <c r="F48" s="19">
        <f>'Тарифы откр.система'!E12</f>
        <v>35.954599999999999</v>
      </c>
      <c r="G48" s="19">
        <f>'Тарифы откр.система'!F12</f>
        <v>31.58</v>
      </c>
      <c r="H48" s="19">
        <f>'Тарифы откр.система'!G12</f>
        <v>37.264399999999995</v>
      </c>
      <c r="I48" s="19">
        <f>'Тарифы откр.система'!H12</f>
        <v>17.220338983050848</v>
      </c>
      <c r="J48" s="19">
        <f>'Тарифы откр.система'!I12</f>
        <v>20.32</v>
      </c>
      <c r="K48" s="19">
        <f>'Тарифы откр.система'!J12</f>
        <v>21.000000000000004</v>
      </c>
      <c r="L48" s="19">
        <f>'Тарифы откр.система'!K12</f>
        <v>24.78</v>
      </c>
    </row>
    <row r="49" spans="1:12">
      <c r="A49" s="91" t="s">
        <v>11</v>
      </c>
      <c r="B49" s="100"/>
      <c r="C49" s="88" t="s">
        <v>20</v>
      </c>
      <c r="D49" s="88"/>
      <c r="E49" s="19">
        <f>'Тарифы откр.система'!D13</f>
        <v>10977.16</v>
      </c>
      <c r="F49" s="19">
        <f>'Тарифы откр.система'!E13</f>
        <v>12953.048799999999</v>
      </c>
      <c r="G49" s="19">
        <f>'Тарифы откр.система'!F13</f>
        <v>11470.37</v>
      </c>
      <c r="H49" s="19">
        <f>'Тарифы откр.система'!G13</f>
        <v>13535.036599999999</v>
      </c>
      <c r="I49" s="19">
        <f>'Тарифы откр.система'!H13</f>
        <v>2444.9152542372881</v>
      </c>
      <c r="J49" s="19">
        <f>'Тарифы откр.система'!I13</f>
        <v>2885</v>
      </c>
      <c r="K49" s="19">
        <f>'Тарифы откр.система'!J13</f>
        <v>2542.3728813559323</v>
      </c>
      <c r="L49" s="19">
        <f>'Тарифы откр.система'!K13</f>
        <v>3000</v>
      </c>
    </row>
    <row r="50" spans="1:12" ht="12.75" customHeight="1">
      <c r="A50" s="92"/>
      <c r="B50" s="101"/>
      <c r="C50" s="88" t="s">
        <v>25</v>
      </c>
      <c r="D50" s="88"/>
      <c r="E50" s="19">
        <f>'Тарифы откр.система'!D14</f>
        <v>30.47</v>
      </c>
      <c r="F50" s="19">
        <f>'Тарифы откр.система'!E14</f>
        <v>35.954599999999999</v>
      </c>
      <c r="G50" s="19">
        <f>'Тарифы откр.система'!F14</f>
        <v>31.58</v>
      </c>
      <c r="H50" s="19">
        <f>'Тарифы откр.система'!G14</f>
        <v>37.264399999999995</v>
      </c>
      <c r="I50" s="19">
        <f>'Тарифы откр.система'!H14</f>
        <v>17.220338983050848</v>
      </c>
      <c r="J50" s="19">
        <f>'Тарифы откр.система'!I14</f>
        <v>20.32</v>
      </c>
      <c r="K50" s="19">
        <f>'Тарифы откр.система'!J14</f>
        <v>21.000000000000004</v>
      </c>
      <c r="L50" s="19">
        <f>'Тарифы откр.система'!K14</f>
        <v>24.78</v>
      </c>
    </row>
    <row r="51" spans="1:12">
      <c r="A51" s="78" t="s">
        <v>12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8"/>
    </row>
    <row r="52" spans="1:12">
      <c r="A52" s="97" t="s">
        <v>16</v>
      </c>
      <c r="B52" s="99" t="s">
        <v>44</v>
      </c>
      <c r="C52" s="88" t="s">
        <v>20</v>
      </c>
      <c r="D52" s="88"/>
      <c r="E52" s="19">
        <f>'Тарифы откр.система'!D16</f>
        <v>16361.75</v>
      </c>
      <c r="F52" s="19">
        <f>'Тарифы откр.система'!E16</f>
        <v>19306.864999999998</v>
      </c>
      <c r="G52" s="19">
        <f>'Тарифы откр.система'!F16</f>
        <v>16673.599999999999</v>
      </c>
      <c r="H52" s="19">
        <f>'Тарифы откр.система'!G16</f>
        <v>19674.847999999998</v>
      </c>
      <c r="I52" s="19">
        <f>'Тарифы откр.система'!H16</f>
        <v>2182.2033898305085</v>
      </c>
      <c r="J52" s="19">
        <f>'Тарифы откр.система'!I16</f>
        <v>2575</v>
      </c>
      <c r="K52" s="19">
        <f>'Тарифы откр.система'!J16</f>
        <v>2271.1864406779664</v>
      </c>
      <c r="L52" s="19">
        <f>'Тарифы откр.система'!K16</f>
        <v>2680</v>
      </c>
    </row>
    <row r="53" spans="1:12" ht="12.75" customHeight="1">
      <c r="A53" s="98"/>
      <c r="B53" s="100"/>
      <c r="C53" s="88" t="s">
        <v>25</v>
      </c>
      <c r="D53" s="88"/>
      <c r="E53" s="19">
        <f>'Тарифы откр.система'!D17</f>
        <v>118.38</v>
      </c>
      <c r="F53" s="19">
        <f>'Тарифы откр.система'!E17</f>
        <v>139.6884</v>
      </c>
      <c r="G53" s="19">
        <f>'Тарифы откр.система'!F17</f>
        <v>115.03</v>
      </c>
      <c r="H53" s="19">
        <f>'Тарифы откр.система'!G17</f>
        <v>135.7354</v>
      </c>
      <c r="I53" s="19">
        <f>'Тарифы откр.система'!H17</f>
        <v>80.508474576271198</v>
      </c>
      <c r="J53" s="19">
        <f>'Тарифы откр.система'!I17</f>
        <v>95</v>
      </c>
      <c r="K53" s="19">
        <f>'Тарифы откр.система'!J17</f>
        <v>81.355932203389841</v>
      </c>
      <c r="L53" s="19">
        <f>'Тарифы откр.система'!K17</f>
        <v>96</v>
      </c>
    </row>
    <row r="54" spans="1:12">
      <c r="A54" s="97" t="s">
        <v>14</v>
      </c>
      <c r="B54" s="100"/>
      <c r="C54" s="88" t="s">
        <v>20</v>
      </c>
      <c r="D54" s="88"/>
      <c r="E54" s="19">
        <f>'Тарифы откр.система'!D18</f>
        <v>16361.75</v>
      </c>
      <c r="F54" s="19">
        <f>'Тарифы откр.система'!E18</f>
        <v>19306.864999999998</v>
      </c>
      <c r="G54" s="19">
        <f>'Тарифы откр.система'!F18</f>
        <v>16673.599999999999</v>
      </c>
      <c r="H54" s="19">
        <f>'Тарифы откр.система'!G18</f>
        <v>19674.847999999998</v>
      </c>
      <c r="I54" s="19">
        <f>'Тарифы откр.система'!H18</f>
        <v>2301.6949152542375</v>
      </c>
      <c r="J54" s="19">
        <f>'Тарифы откр.система'!I18</f>
        <v>2716</v>
      </c>
      <c r="K54" s="19">
        <f>'Тарифы откр.система'!J18</f>
        <v>2406.7796610169494</v>
      </c>
      <c r="L54" s="19">
        <f>'Тарифы откр.система'!K18</f>
        <v>2840</v>
      </c>
    </row>
    <row r="55" spans="1:12" ht="12.75" customHeight="1">
      <c r="A55" s="98"/>
      <c r="B55" s="101"/>
      <c r="C55" s="88" t="s">
        <v>25</v>
      </c>
      <c r="D55" s="88"/>
      <c r="E55" s="19">
        <f>'Тарифы откр.система'!D19</f>
        <v>103.48</v>
      </c>
      <c r="F55" s="19">
        <f>'Тарифы откр.система'!E19</f>
        <v>122.10639999999999</v>
      </c>
      <c r="G55" s="19">
        <f>'Тарифы откр.система'!F19</f>
        <v>99.36</v>
      </c>
      <c r="H55" s="19">
        <f>'Тарифы откр.система'!G19</f>
        <v>117.2448</v>
      </c>
      <c r="I55" s="19">
        <f>'Тарифы откр.система'!H19</f>
        <v>82.203389830508485</v>
      </c>
      <c r="J55" s="19">
        <f>'Тарифы откр.система'!I19</f>
        <v>97</v>
      </c>
      <c r="K55" s="19">
        <f>'Тарифы откр.система'!J19</f>
        <v>82.203389830508485</v>
      </c>
      <c r="L55" s="19">
        <f>'Тарифы откр.система'!K19</f>
        <v>97</v>
      </c>
    </row>
    <row r="56" spans="1:12">
      <c r="A56" s="78" t="s">
        <v>13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8"/>
    </row>
    <row r="57" spans="1:12" ht="31.5" customHeight="1">
      <c r="A57" s="43" t="s">
        <v>17</v>
      </c>
      <c r="B57" s="46" t="s">
        <v>43</v>
      </c>
      <c r="C57" s="88" t="s">
        <v>20</v>
      </c>
      <c r="D57" s="88"/>
      <c r="E57" s="19">
        <f>'Тарифы откр.система'!D21</f>
        <v>11150.51</v>
      </c>
      <c r="F57" s="19">
        <f>'Тарифы откр.система'!E21</f>
        <v>13157.6018</v>
      </c>
      <c r="G57" s="19">
        <f>'Тарифы откр.система'!F21</f>
        <v>11783.59</v>
      </c>
      <c r="H57" s="19">
        <f>'Тарифы откр.система'!G21</f>
        <v>13904.636199999999</v>
      </c>
      <c r="I57" s="19">
        <f>'Тарифы откр.система'!H21</f>
        <v>1550.8474576271187</v>
      </c>
      <c r="J57" s="19">
        <f>'Тарифы откр.система'!I21</f>
        <v>1830</v>
      </c>
      <c r="K57" s="19">
        <f>'Тарифы откр.система'!J21</f>
        <v>1644.0677966101696</v>
      </c>
      <c r="L57" s="19">
        <f>'Тарифы откр.система'!K21</f>
        <v>1940</v>
      </c>
    </row>
    <row r="60" spans="1:12" s="13" customFormat="1" ht="16.5">
      <c r="A60" s="73" t="s">
        <v>47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2" ht="18" customHeight="1">
      <c r="J61" s="2"/>
    </row>
    <row r="62" spans="1:12" ht="12.75" customHeight="1">
      <c r="A62" s="74" t="s">
        <v>0</v>
      </c>
      <c r="B62" s="74" t="s">
        <v>2</v>
      </c>
      <c r="C62" s="87" t="s">
        <v>22</v>
      </c>
      <c r="D62" s="87"/>
      <c r="E62" s="75" t="s">
        <v>3</v>
      </c>
      <c r="F62" s="77"/>
      <c r="G62" s="77"/>
      <c r="H62" s="76"/>
      <c r="I62" s="75" t="s">
        <v>4</v>
      </c>
      <c r="J62" s="77"/>
      <c r="K62" s="77"/>
      <c r="L62" s="76"/>
    </row>
    <row r="63" spans="1:12" ht="12.75" customHeight="1">
      <c r="A63" s="74"/>
      <c r="B63" s="74"/>
      <c r="C63" s="87"/>
      <c r="D63" s="87"/>
      <c r="E63" s="75" t="s">
        <v>27</v>
      </c>
      <c r="F63" s="76"/>
      <c r="G63" s="75" t="s">
        <v>28</v>
      </c>
      <c r="H63" s="76"/>
      <c r="I63" s="75" t="s">
        <v>27</v>
      </c>
      <c r="J63" s="76"/>
      <c r="K63" s="75" t="s">
        <v>28</v>
      </c>
      <c r="L63" s="76"/>
    </row>
    <row r="64" spans="1:12">
      <c r="A64" s="74"/>
      <c r="B64" s="74"/>
      <c r="C64" s="87"/>
      <c r="D64" s="87"/>
      <c r="E64" s="7" t="s">
        <v>5</v>
      </c>
      <c r="F64" s="7" t="s">
        <v>6</v>
      </c>
      <c r="G64" s="7" t="s">
        <v>5</v>
      </c>
      <c r="H64" s="7" t="s">
        <v>6</v>
      </c>
      <c r="I64" s="7" t="s">
        <v>5</v>
      </c>
      <c r="J64" s="7" t="s">
        <v>6</v>
      </c>
      <c r="K64" s="7" t="s">
        <v>5</v>
      </c>
      <c r="L64" s="7" t="s">
        <v>6</v>
      </c>
    </row>
    <row r="65" spans="1:12">
      <c r="A65" s="75" t="s">
        <v>13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 ht="12.75" customHeight="1">
      <c r="A66" s="91" t="s">
        <v>21</v>
      </c>
      <c r="B66" s="72" t="s">
        <v>48</v>
      </c>
      <c r="C66" s="93" t="s">
        <v>23</v>
      </c>
      <c r="D66" s="94"/>
      <c r="E66" s="19">
        <f>'Тарифы закр.система'!D8</f>
        <v>11150.51</v>
      </c>
      <c r="F66" s="19">
        <f>'Тарифы закр.система'!E8</f>
        <v>13157.6018</v>
      </c>
      <c r="G66" s="19">
        <f>'Тарифы закр.система'!F8</f>
        <v>11783.59</v>
      </c>
      <c r="H66" s="19">
        <f>'Тарифы закр.система'!G8</f>
        <v>13904.636199999999</v>
      </c>
      <c r="I66" s="19">
        <f>'Тарифы закр.система'!H8</f>
        <v>1550.8474576271187</v>
      </c>
      <c r="J66" s="19">
        <f>'Тарифы закр.система'!I8</f>
        <v>1830</v>
      </c>
      <c r="K66" s="19">
        <f>'Тарифы закр.система'!J8</f>
        <v>1644.0677966101696</v>
      </c>
      <c r="L66" s="19">
        <f>'Тарифы закр.система'!K8</f>
        <v>1940</v>
      </c>
    </row>
    <row r="67" spans="1:12" ht="12.75" customHeight="1">
      <c r="A67" s="92"/>
      <c r="B67" s="72"/>
      <c r="C67" s="95" t="s">
        <v>24</v>
      </c>
      <c r="D67" s="96"/>
      <c r="E67" s="19">
        <f>'Тарифы закр.система'!D9</f>
        <v>204.37</v>
      </c>
      <c r="F67" s="19">
        <f>'Тарифы закр.система'!E9</f>
        <v>241.1566</v>
      </c>
      <c r="G67" s="19">
        <f>'Тарифы закр.система'!F9</f>
        <v>212.94</v>
      </c>
      <c r="H67" s="19">
        <f>'Тарифы закр.система'!G9</f>
        <v>251.26919999999998</v>
      </c>
      <c r="I67" s="19">
        <f>'Тарифы закр.система'!H9</f>
        <v>42.000000000000007</v>
      </c>
      <c r="J67" s="19">
        <f>'Тарифы закр.система'!I9</f>
        <v>49.56</v>
      </c>
      <c r="K67" s="19">
        <f>'Тарифы закр.система'!J9</f>
        <v>44.000000000000007</v>
      </c>
      <c r="L67" s="19">
        <f>'Тарифы закр.система'!K9</f>
        <v>51.92</v>
      </c>
    </row>
  </sheetData>
  <mergeCells count="80">
    <mergeCell ref="C47:D47"/>
    <mergeCell ref="C48:D48"/>
    <mergeCell ref="C49:D49"/>
    <mergeCell ref="C50:D50"/>
    <mergeCell ref="A52:A53"/>
    <mergeCell ref="B52:B55"/>
    <mergeCell ref="A54:A55"/>
    <mergeCell ref="A47:A48"/>
    <mergeCell ref="B47:B50"/>
    <mergeCell ref="A49:A50"/>
    <mergeCell ref="C52:D52"/>
    <mergeCell ref="C53:D53"/>
    <mergeCell ref="C54:D54"/>
    <mergeCell ref="C55:D55"/>
    <mergeCell ref="A51:K51"/>
    <mergeCell ref="A62:A64"/>
    <mergeCell ref="B62:B64"/>
    <mergeCell ref="A60:K60"/>
    <mergeCell ref="A66:A67"/>
    <mergeCell ref="A34:J34"/>
    <mergeCell ref="K63:L63"/>
    <mergeCell ref="C62:D64"/>
    <mergeCell ref="C66:D66"/>
    <mergeCell ref="C67:D67"/>
    <mergeCell ref="A65:L65"/>
    <mergeCell ref="C40:D42"/>
    <mergeCell ref="A43:L43"/>
    <mergeCell ref="E62:H62"/>
    <mergeCell ref="I62:L62"/>
    <mergeCell ref="E63:F63"/>
    <mergeCell ref="G63:H63"/>
    <mergeCell ref="I63:J63"/>
    <mergeCell ref="A56:K56"/>
    <mergeCell ref="C57:D57"/>
    <mergeCell ref="A46:K46"/>
    <mergeCell ref="A26:J26"/>
    <mergeCell ref="A28:J28"/>
    <mergeCell ref="B29:B30"/>
    <mergeCell ref="A31:J31"/>
    <mergeCell ref="B32:B33"/>
    <mergeCell ref="A44:A45"/>
    <mergeCell ref="B44:B45"/>
    <mergeCell ref="C44:D44"/>
    <mergeCell ref="C45:D45"/>
    <mergeCell ref="E40:H40"/>
    <mergeCell ref="A38:K38"/>
    <mergeCell ref="A40:A42"/>
    <mergeCell ref="A21:J21"/>
    <mergeCell ref="A23:A25"/>
    <mergeCell ref="B23:B25"/>
    <mergeCell ref="C23:F23"/>
    <mergeCell ref="G23:J23"/>
    <mergeCell ref="C24:D24"/>
    <mergeCell ref="E24:F24"/>
    <mergeCell ref="G24:H24"/>
    <mergeCell ref="I24:J24"/>
    <mergeCell ref="B9:B10"/>
    <mergeCell ref="B12:B15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K1:L1"/>
    <mergeCell ref="B66:B67"/>
    <mergeCell ref="B40:B42"/>
    <mergeCell ref="E41:F41"/>
    <mergeCell ref="G41:H41"/>
    <mergeCell ref="I41:J41"/>
    <mergeCell ref="I40:L40"/>
    <mergeCell ref="K41:L41"/>
    <mergeCell ref="A11:J11"/>
    <mergeCell ref="A16:J16"/>
    <mergeCell ref="B17:B18"/>
    <mergeCell ref="A6:J6"/>
    <mergeCell ref="A8:J8"/>
  </mergeCells>
  <pageMargins left="0.23622047244094491" right="0.23622047244094491" top="0.27559055118110237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Тарифы ТЭ на ОТ</vt:lpstr>
      <vt:lpstr>Тарифы ТНос</vt:lpstr>
      <vt:lpstr>Тарифы откр.система</vt:lpstr>
      <vt:lpstr>Тарифы закр.система</vt:lpstr>
      <vt:lpstr>Тарифы все</vt:lpstr>
      <vt:lpstr>'Тарифы ТЭ на ОТ'!Область_печати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2023-11-21T04:17:05Z</dcterms:modified>
</cp:coreProperties>
</file>